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2840" windowHeight="14120" tabRatio="500"/>
  </bookViews>
  <sheets>
    <sheet name="budget 2015-2016" sheetId="1" r:id="rId1"/>
    <sheet name="GG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D39" i="1"/>
  <c r="D41" i="1"/>
  <c r="D49" i="1"/>
  <c r="D58" i="1"/>
  <c r="D68" i="1"/>
  <c r="D70" i="1"/>
  <c r="D76" i="1"/>
  <c r="D82" i="1"/>
  <c r="D83" i="1"/>
  <c r="D97" i="1"/>
  <c r="E12" i="1"/>
  <c r="E19" i="1"/>
  <c r="E30" i="1"/>
  <c r="E39" i="1"/>
  <c r="E41" i="1"/>
  <c r="E49" i="1"/>
  <c r="E58" i="1"/>
  <c r="E68" i="1"/>
  <c r="E70" i="1"/>
  <c r="E76" i="1"/>
  <c r="E82" i="1"/>
  <c r="E83" i="1"/>
  <c r="E96" i="1"/>
  <c r="E97" i="1"/>
  <c r="F12" i="1"/>
  <c r="F19" i="1"/>
  <c r="F30" i="1"/>
  <c r="F39" i="1"/>
  <c r="F41" i="1"/>
  <c r="F49" i="1"/>
  <c r="F58" i="1"/>
  <c r="F68" i="1"/>
  <c r="F70" i="1"/>
  <c r="F76" i="1"/>
  <c r="F82" i="1"/>
  <c r="F83" i="1"/>
  <c r="F96" i="1"/>
  <c r="F97" i="1"/>
  <c r="G19" i="1"/>
  <c r="G30" i="1"/>
  <c r="G39" i="1"/>
  <c r="G41" i="1"/>
  <c r="G49" i="1"/>
  <c r="G57" i="1"/>
  <c r="G58" i="1"/>
  <c r="G83" i="1"/>
  <c r="G96" i="1"/>
  <c r="G97" i="1"/>
  <c r="I97" i="1"/>
  <c r="H83" i="1"/>
  <c r="D12" i="1"/>
  <c r="I12" i="1"/>
  <c r="D19" i="1"/>
  <c r="I19" i="1"/>
  <c r="I41" i="1"/>
  <c r="I43" i="1"/>
  <c r="H49" i="1"/>
  <c r="I49" i="1"/>
  <c r="I52" i="1"/>
  <c r="H54" i="1"/>
  <c r="H55" i="1"/>
  <c r="H56" i="1"/>
  <c r="I57" i="1"/>
  <c r="I58" i="1"/>
  <c r="H62" i="1"/>
  <c r="I62" i="1"/>
  <c r="G68" i="1"/>
  <c r="I68" i="1"/>
  <c r="I70" i="1"/>
  <c r="I76" i="1"/>
  <c r="H78" i="1"/>
  <c r="H80" i="1"/>
  <c r="H81" i="1"/>
  <c r="I82" i="1"/>
  <c r="I83" i="1"/>
  <c r="I39" i="1"/>
  <c r="I30" i="1"/>
  <c r="H82" i="1"/>
  <c r="C30" i="1"/>
  <c r="C39" i="1"/>
  <c r="C41" i="1"/>
  <c r="C12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H40" i="1"/>
  <c r="H41" i="1"/>
  <c r="G59" i="1"/>
  <c r="C49" i="1"/>
  <c r="C57" i="1"/>
  <c r="C58" i="1"/>
  <c r="C19" i="1"/>
  <c r="C68" i="1"/>
  <c r="C70" i="1"/>
  <c r="C75" i="1"/>
  <c r="C76" i="1"/>
  <c r="C82" i="1"/>
  <c r="C83" i="1"/>
  <c r="I78" i="1"/>
  <c r="H72" i="1"/>
  <c r="H73" i="1"/>
  <c r="H74" i="1"/>
  <c r="H75" i="1"/>
  <c r="H76" i="1"/>
  <c r="H64" i="1"/>
  <c r="H66" i="1"/>
  <c r="H67" i="1"/>
  <c r="H68" i="1"/>
  <c r="H69" i="1"/>
  <c r="G70" i="1"/>
  <c r="H70" i="1"/>
  <c r="E37" i="3"/>
  <c r="I30" i="3"/>
  <c r="D29" i="3"/>
  <c r="I28" i="3"/>
  <c r="I29" i="3"/>
  <c r="G29" i="3"/>
  <c r="F29" i="3"/>
  <c r="H6" i="3"/>
  <c r="H7" i="3"/>
  <c r="H8" i="3"/>
  <c r="H9" i="3"/>
  <c r="H10" i="3"/>
  <c r="H11" i="3"/>
  <c r="H12" i="3"/>
  <c r="H13" i="3"/>
  <c r="I14" i="3"/>
  <c r="D19" i="3"/>
  <c r="E19" i="3"/>
  <c r="F19" i="3"/>
  <c r="G19" i="3"/>
  <c r="I19" i="3"/>
  <c r="D14" i="3"/>
  <c r="E14" i="3"/>
  <c r="F14" i="3"/>
  <c r="G14" i="3"/>
  <c r="H29" i="3"/>
  <c r="E29" i="3"/>
  <c r="C14" i="3"/>
  <c r="C19" i="3"/>
  <c r="C29" i="3"/>
  <c r="C39" i="3"/>
  <c r="H22" i="3"/>
  <c r="H17" i="3"/>
  <c r="H18" i="3"/>
  <c r="H19" i="3"/>
  <c r="H14" i="3"/>
  <c r="H96" i="1"/>
  <c r="I96" i="1"/>
  <c r="H14" i="1"/>
  <c r="H15" i="1"/>
  <c r="H16" i="1"/>
  <c r="H17" i="1"/>
  <c r="H18" i="1"/>
  <c r="H5" i="1"/>
  <c r="H6" i="1"/>
  <c r="H7" i="1"/>
  <c r="H8" i="1"/>
  <c r="H9" i="1"/>
  <c r="H10" i="1"/>
  <c r="H11" i="1"/>
  <c r="H12" i="1"/>
  <c r="H57" i="1"/>
  <c r="E57" i="1"/>
  <c r="F57" i="1"/>
  <c r="H58" i="1"/>
  <c r="I101" i="1"/>
  <c r="C96" i="1"/>
  <c r="C97" i="1"/>
  <c r="H43" i="1"/>
  <c r="H52" i="1"/>
  <c r="H48" i="1"/>
  <c r="H47" i="1"/>
  <c r="H19" i="1"/>
</calcChain>
</file>

<file path=xl/sharedStrings.xml><?xml version="1.0" encoding="utf-8"?>
<sst xmlns="http://schemas.openxmlformats.org/spreadsheetml/2006/main" count="270" uniqueCount="164">
  <si>
    <t>ESPACE CULTUREL PROTESTANT</t>
  </si>
  <si>
    <t>I. Coût des manifestations</t>
  </si>
  <si>
    <t>Bénévolat valorisé (h)</t>
  </si>
  <si>
    <t>Frais de transport</t>
  </si>
  <si>
    <t>Frais de publicité</t>
  </si>
  <si>
    <t>Réception et hébergement</t>
  </si>
  <si>
    <t>Frais de salle</t>
  </si>
  <si>
    <t>Total par action</t>
  </si>
  <si>
    <t>Total général</t>
  </si>
  <si>
    <t>Sous-totaux aubades</t>
  </si>
  <si>
    <t>Sous-totaux concerts</t>
  </si>
  <si>
    <t>Grande Guerre</t>
  </si>
  <si>
    <t>1</t>
  </si>
  <si>
    <t>2</t>
  </si>
  <si>
    <t>Robert CLEMENT</t>
  </si>
  <si>
    <t>3</t>
  </si>
  <si>
    <t>4</t>
  </si>
  <si>
    <t>5</t>
  </si>
  <si>
    <t>Henry-Jean et Marie-Andréé GENAND</t>
  </si>
  <si>
    <t>6</t>
  </si>
  <si>
    <t>sous-total causeries Grande Guerre</t>
  </si>
  <si>
    <t>7</t>
  </si>
  <si>
    <t>sous-total causeries Création</t>
  </si>
  <si>
    <t>Sous-totaux Causeries</t>
  </si>
  <si>
    <r>
      <t>Atelier Passion des livres</t>
    </r>
    <r>
      <rPr>
        <b/>
        <i/>
        <sz val="14"/>
        <rFont val="Arial"/>
        <family val="2"/>
      </rPr>
      <t xml:space="preserve"> </t>
    </r>
  </si>
  <si>
    <t>Sous-total atelier Passion des livres</t>
  </si>
  <si>
    <t xml:space="preserve">3 séances </t>
  </si>
  <si>
    <t>Sous-totaux Ateliers</t>
  </si>
  <si>
    <t>entrées</t>
  </si>
  <si>
    <t>Sous total voyages Grande Guerre</t>
  </si>
  <si>
    <t>Expositions</t>
  </si>
  <si>
    <t>Sous-total Expositions</t>
  </si>
  <si>
    <t>impression</t>
  </si>
  <si>
    <r>
      <rPr>
        <b/>
        <sz val="10"/>
        <color rgb="FFFF0000"/>
        <rFont val="Arial"/>
      </rPr>
      <t>recherche</t>
    </r>
    <r>
      <rPr>
        <b/>
        <sz val="10"/>
        <rFont val="Arial"/>
        <family val="2"/>
      </rPr>
      <t xml:space="preserve"> et préparation</t>
    </r>
  </si>
  <si>
    <t>Sous-total Publications</t>
  </si>
  <si>
    <t xml:space="preserve">Sous total programmation </t>
  </si>
  <si>
    <t>II. Frais généraux de fonctionnement</t>
  </si>
  <si>
    <t>Frais de personnel</t>
  </si>
  <si>
    <t>achat de logiciel</t>
  </si>
  <si>
    <t>Assurance</t>
  </si>
  <si>
    <t>achat de matériel</t>
  </si>
  <si>
    <t>Edition de la plaquette annuelle</t>
  </si>
  <si>
    <t>Maintenance du site web</t>
  </si>
  <si>
    <t>Assurance globale de l'ECP</t>
  </si>
  <si>
    <t>Cadeaux aux conférenciers Grande Guerre</t>
  </si>
  <si>
    <t>Emploi d'un volontaire de service civique</t>
  </si>
  <si>
    <t>Administration générale de l'association</t>
  </si>
  <si>
    <t>Total frais généraux de fonctionnement</t>
  </si>
  <si>
    <t>Total frais généraux de fonctionnement et programmation</t>
  </si>
  <si>
    <t>III. Frais d'équipement</t>
  </si>
  <si>
    <t>Montant total des dépenses</t>
  </si>
  <si>
    <t>dépenses de fonctionnement</t>
  </si>
  <si>
    <t>bénévolat valorisé en heures de travail</t>
  </si>
  <si>
    <t>TOTAL GENERAL</t>
  </si>
  <si>
    <t>dont autofinancement</t>
  </si>
  <si>
    <t>VI. Dépense spéciale : devis réparation orgue : 4 735,34 € pris sur le compte dépôt et don spécial</t>
  </si>
  <si>
    <t>Adhésions (objectif 170 adhérents)</t>
  </si>
  <si>
    <t xml:space="preserve">mise à disposition gratuite des salles </t>
  </si>
  <si>
    <t>pour la réalisation du projet global de la saison 2014-2015</t>
  </si>
  <si>
    <t>pour la réalisation du projet Grande Guerre</t>
  </si>
  <si>
    <t>Subvention Conseil Général de la Marne</t>
  </si>
  <si>
    <t>location de l'exposition et vente publications</t>
  </si>
  <si>
    <t>Recette DDJSCS pour VSC</t>
  </si>
  <si>
    <t>Recettes voyages</t>
  </si>
  <si>
    <t>Bénévolat valorisé</t>
  </si>
  <si>
    <t>Dons</t>
  </si>
  <si>
    <t>Montant total des recettes</t>
  </si>
  <si>
    <r>
      <t xml:space="preserve">Budget consolidé 2015-2016     </t>
    </r>
    <r>
      <rPr>
        <b/>
        <i/>
        <sz val="16"/>
        <color indexed="45"/>
        <rFont val="Arial"/>
        <family val="2"/>
      </rPr>
      <t>DEPENSES</t>
    </r>
  </si>
  <si>
    <t>Frédéric ROGNON</t>
  </si>
  <si>
    <t>Elena Di PEDE</t>
  </si>
  <si>
    <t>Bruno LEVY</t>
  </si>
  <si>
    <t>JF MOYEN</t>
  </si>
  <si>
    <t>Mémoire</t>
  </si>
  <si>
    <t>Frédéric GUGELOT</t>
  </si>
  <si>
    <t>Samuel CHEVALIER-MILHAU</t>
  </si>
  <si>
    <t>Mirana DIAMBAYE</t>
  </si>
  <si>
    <t>Philippe Modiano</t>
  </si>
  <si>
    <r>
      <t xml:space="preserve">Atelier Salon de lecture </t>
    </r>
    <r>
      <rPr>
        <i/>
        <sz val="10"/>
        <rFont val="Arial"/>
        <family val="2"/>
      </rPr>
      <t>Anne Marie CUNIOT</t>
    </r>
  </si>
  <si>
    <r>
      <t xml:space="preserve">Atelier Les végétaux dans la Bible </t>
    </r>
    <r>
      <rPr>
        <i/>
        <sz val="10"/>
        <rFont val="Arial"/>
        <family val="2"/>
      </rPr>
      <t>Pascal GEOFFROY</t>
    </r>
  </si>
  <si>
    <t>visite guidée de parcs de Reims</t>
  </si>
  <si>
    <t>Brimont-Courcy</t>
  </si>
  <si>
    <t>Verdun</t>
  </si>
  <si>
    <r>
      <t xml:space="preserve">Plus vrai que nature </t>
    </r>
    <r>
      <rPr>
        <b/>
        <i/>
        <sz val="10"/>
        <rFont val="Arial"/>
        <family val="2"/>
      </rPr>
      <t>( photos)</t>
    </r>
  </si>
  <si>
    <t>Plus vrai que nature ( photos)</t>
  </si>
  <si>
    <t>L'orgue du temple</t>
  </si>
  <si>
    <t>Témoignages protestants rémois de 1914 à 1918 (tome 2)</t>
  </si>
  <si>
    <t>Cadeaux aux conférenciers Mémoire</t>
  </si>
  <si>
    <t>Mozarteum</t>
  </si>
  <si>
    <t>Aix la Chapelle</t>
  </si>
  <si>
    <t>Sonneurs de trompe</t>
  </si>
  <si>
    <t>Chorale Dom Pérignon</t>
  </si>
  <si>
    <t>orgue</t>
  </si>
  <si>
    <t>Voyages commémoration Grande Guerre en co-voiturage</t>
  </si>
  <si>
    <t>Subvention Ville de Reims pour Grande Guerre</t>
  </si>
  <si>
    <t>Subvention Ville de Reims pour le projet global</t>
  </si>
  <si>
    <t>Sous-total végétaux</t>
  </si>
  <si>
    <t>8</t>
  </si>
  <si>
    <t xml:space="preserve">Réception et hébergement </t>
  </si>
  <si>
    <t>Sous totaux pour location de salles</t>
  </si>
  <si>
    <t>Hébergement restauration</t>
  </si>
  <si>
    <t>participation aux charges de chauffage</t>
  </si>
  <si>
    <t>orgue et cuivres</t>
  </si>
  <si>
    <t>Gospel Chorale Victoire</t>
  </si>
  <si>
    <t>Orchestre Arioso</t>
  </si>
  <si>
    <t>Philippe BUTON</t>
  </si>
  <si>
    <t>Jean-Luc NOVELLA</t>
  </si>
  <si>
    <t>Philippe TAQUET</t>
  </si>
  <si>
    <t>Dominique SILLAND</t>
  </si>
  <si>
    <r>
      <t>Arts Plastiques</t>
    </r>
    <r>
      <rPr>
        <b/>
        <i/>
        <sz val="14"/>
        <rFont val="Arial"/>
        <family val="2"/>
      </rPr>
      <t xml:space="preserve"> </t>
    </r>
    <r>
      <rPr>
        <b/>
        <i/>
        <sz val="8"/>
        <rFont val="Arial"/>
        <family val="2"/>
      </rPr>
      <t>(18 séances et une exposition)</t>
    </r>
  </si>
  <si>
    <t>de plante en plante</t>
  </si>
  <si>
    <t>Ateliers     (5)</t>
  </si>
  <si>
    <t>Publication liée à la Grande Guerre</t>
  </si>
  <si>
    <t>Autres publications</t>
  </si>
  <si>
    <t>Conte et orgue</t>
  </si>
  <si>
    <t>la place singulière des végétaux</t>
  </si>
  <si>
    <t>dont 8400 pour le projet Grande Guerre</t>
  </si>
  <si>
    <t>Subvention Conseil Général de la Marne pour Grande Guerre</t>
  </si>
  <si>
    <t>dont 1000 pour le projet Grande Guerre</t>
  </si>
  <si>
    <r>
      <t xml:space="preserve">Causeries (16) </t>
    </r>
    <r>
      <rPr>
        <sz val="12"/>
        <rFont val="Arial"/>
      </rPr>
      <t>et 2 voyages : voir infra</t>
    </r>
  </si>
  <si>
    <r>
      <t xml:space="preserve">Budget consolidé 2015-2016     </t>
    </r>
    <r>
      <rPr>
        <b/>
        <i/>
        <sz val="16"/>
        <color indexed="45"/>
        <rFont val="Arial"/>
        <family val="2"/>
      </rPr>
      <t>RECETTES</t>
    </r>
  </si>
  <si>
    <t>mise à disposition gratuite des salles pour les conférences GG</t>
  </si>
  <si>
    <t>vente publications GG</t>
  </si>
  <si>
    <t>Total dépenses GG</t>
  </si>
  <si>
    <t>Bénévolat valorisé pour GG : 280 x 30</t>
  </si>
  <si>
    <t>Total Frais généraux GG</t>
  </si>
  <si>
    <t>Frais de transport et impression</t>
  </si>
  <si>
    <t>hébergement et achat de logiciel</t>
  </si>
  <si>
    <t>Frais de salle et assurance</t>
  </si>
  <si>
    <t>dont 800 pour la Grande Guerre</t>
  </si>
  <si>
    <t>Parte GG de la plaquette</t>
  </si>
  <si>
    <t>Part plaquette GG</t>
  </si>
  <si>
    <t>Total avec bénévolat valorisé : 280 x 30 =8 400 €</t>
  </si>
  <si>
    <r>
      <t xml:space="preserve">Budget 2015-2016  Partie relative à la Grande Guerre   </t>
    </r>
    <r>
      <rPr>
        <b/>
        <i/>
        <sz val="16"/>
        <color indexed="45"/>
        <rFont val="Arial"/>
        <family val="2"/>
      </rPr>
      <t>DEPENSES</t>
    </r>
  </si>
  <si>
    <t>Conférences</t>
  </si>
  <si>
    <r>
      <t xml:space="preserve">Budget  2015-2016 consacré à la Grande Guerre      </t>
    </r>
    <r>
      <rPr>
        <b/>
        <i/>
        <sz val="16"/>
        <color indexed="45"/>
        <rFont val="Arial"/>
        <family val="2"/>
      </rPr>
      <t>RECETTES</t>
    </r>
  </si>
  <si>
    <t>II. Frais généraux de fonctionnement pour la partie GG</t>
  </si>
  <si>
    <t>Assurance spéciale voyages</t>
  </si>
  <si>
    <t>Assurance spéciale  voyages GG</t>
  </si>
  <si>
    <t>170 x 30 €</t>
  </si>
  <si>
    <t>Jean-François Collot d'Escury</t>
  </si>
  <si>
    <t>Aubades   (7)</t>
  </si>
  <si>
    <t>Concerts et soirée Contes (5)</t>
  </si>
  <si>
    <t>Musiciens d'Aix La Chapelle</t>
  </si>
  <si>
    <t>Jean-François COLLOT d'ESCURY</t>
  </si>
  <si>
    <t>Jean-François BELLEIL</t>
  </si>
  <si>
    <t>Rudi POPP</t>
  </si>
  <si>
    <t>à part</t>
  </si>
  <si>
    <t>Philippe GUTTINGER</t>
  </si>
  <si>
    <t>œuvre d'Assia Djebar</t>
  </si>
  <si>
    <t>3 séances de 2 h animées par D. RANAIVOSON</t>
  </si>
  <si>
    <r>
      <t xml:space="preserve">Voyage de rentrée : </t>
    </r>
    <r>
      <rPr>
        <b/>
        <sz val="11"/>
        <rFont val="Arial"/>
      </rPr>
      <t>2 jours en car en Alsace du Nord</t>
    </r>
  </si>
  <si>
    <r>
      <t xml:space="preserve">2 </t>
    </r>
    <r>
      <rPr>
        <b/>
        <sz val="14"/>
        <rFont val="Arial"/>
        <family val="2"/>
      </rPr>
      <t>Voyages</t>
    </r>
    <r>
      <rPr>
        <b/>
        <i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Atelier Arts Plastiques </t>
    </r>
    <r>
      <rPr>
        <b/>
        <sz val="11"/>
        <rFont val="Arial"/>
      </rPr>
      <t>en covoiturage</t>
    </r>
  </si>
  <si>
    <t>Voyages</t>
  </si>
  <si>
    <r>
      <t xml:space="preserve">Voyage de Février </t>
    </r>
    <r>
      <rPr>
        <b/>
        <sz val="11"/>
        <rFont val="Arial"/>
      </rPr>
      <t>avion et transports en commun à Rome</t>
    </r>
  </si>
  <si>
    <t>Voyage à Versailles</t>
  </si>
  <si>
    <t>Basson</t>
  </si>
  <si>
    <t>Utiliser notre mémoire pour travailler en atelier</t>
  </si>
  <si>
    <r>
      <t xml:space="preserve">Traits d'esprit : </t>
    </r>
    <r>
      <rPr>
        <b/>
        <i/>
        <sz val="10"/>
        <rFont val="Arial"/>
        <family val="2"/>
      </rPr>
      <t>exposition invitée</t>
    </r>
  </si>
  <si>
    <t>recherche et préparation</t>
  </si>
  <si>
    <t>Sous-Total Voyages</t>
  </si>
  <si>
    <r>
      <t xml:space="preserve"> </t>
    </r>
    <r>
      <rPr>
        <b/>
        <i/>
        <sz val="14"/>
        <rFont val="Arial"/>
        <family val="2"/>
      </rPr>
      <t>Sous-Total expositions</t>
    </r>
  </si>
  <si>
    <t>entrées voyages</t>
  </si>
  <si>
    <t xml:space="preserve"> </t>
  </si>
  <si>
    <t>2390 h à 30 €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</si>
</sst>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b/>
      <i/>
      <sz val="16"/>
      <color indexed="45"/>
      <name val="Arial"/>
      <family val="2"/>
    </font>
    <font>
      <b/>
      <i/>
      <sz val="14"/>
      <color indexed="4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</font>
    <font>
      <b/>
      <sz val="9"/>
      <color rgb="FFFF0000"/>
      <name val="Arial"/>
    </font>
    <font>
      <b/>
      <sz val="10"/>
      <color rgb="FFFF0000"/>
      <name val="Arial"/>
    </font>
    <font>
      <b/>
      <sz val="12"/>
      <color rgb="FFFF0000"/>
      <name val="Calibri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4"/>
      <color indexed="45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sz val="10"/>
      <color rgb="FFFF0000"/>
      <name val="Arial"/>
    </font>
    <font>
      <b/>
      <i/>
      <sz val="12"/>
      <color rgb="FFFF0000"/>
      <name val="Calibri"/>
      <scheme val="minor"/>
    </font>
    <font>
      <b/>
      <i/>
      <sz val="10"/>
      <color rgb="FFFF0000"/>
      <name val="Arial"/>
    </font>
    <font>
      <b/>
      <sz val="11"/>
      <name val="Arial"/>
    </font>
    <font>
      <b/>
      <i/>
      <sz val="14"/>
      <color theme="1"/>
      <name val="Arial"/>
    </font>
    <font>
      <sz val="12"/>
      <color theme="1"/>
      <name val="Arial"/>
    </font>
    <font>
      <sz val="8"/>
      <name val="Calibri"/>
      <family val="2"/>
      <scheme val="minor"/>
    </font>
    <font>
      <b/>
      <i/>
      <u/>
      <sz val="10"/>
      <color rgb="FFFF0000"/>
      <name val="Arial"/>
    </font>
    <font>
      <sz val="12"/>
      <name val="Arial"/>
    </font>
    <font>
      <b/>
      <sz val="14"/>
      <color theme="1"/>
      <name val="Calibri"/>
      <scheme val="minor"/>
    </font>
    <font>
      <sz val="10"/>
      <color indexed="206"/>
      <name val="Arial"/>
    </font>
    <font>
      <b/>
      <u/>
      <sz val="12"/>
      <color rgb="FFFF0000"/>
      <name val="Calibri"/>
      <scheme val="minor"/>
    </font>
    <font>
      <b/>
      <u/>
      <sz val="10"/>
      <color rgb="FFFF0000"/>
      <name val="Arial"/>
    </font>
    <font>
      <sz val="10"/>
      <color theme="1"/>
      <name val="Arial"/>
    </font>
    <font>
      <sz val="14"/>
      <color theme="1"/>
      <name val="Arial"/>
    </font>
    <font>
      <b/>
      <i/>
      <sz val="14"/>
      <color rgb="FF3366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8CCE4"/>
        <bgColor rgb="FF000000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</borders>
  <cellStyleXfs count="19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4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164" fontId="8" fillId="0" borderId="13" xfId="0" applyNumberFormat="1" applyFont="1" applyFill="1" applyBorder="1" applyAlignment="1">
      <alignment vertical="center"/>
    </xf>
    <xf numFmtId="164" fontId="3" fillId="0" borderId="13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164" fontId="8" fillId="7" borderId="6" xfId="0" applyNumberFormat="1" applyFont="1" applyFill="1" applyBorder="1" applyAlignment="1">
      <alignment vertical="center"/>
    </xf>
    <xf numFmtId="164" fontId="8" fillId="7" borderId="9" xfId="0" applyNumberFormat="1" applyFont="1" applyFill="1" applyBorder="1" applyAlignment="1">
      <alignment vertical="center"/>
    </xf>
    <xf numFmtId="164" fontId="3" fillId="7" borderId="9" xfId="0" applyNumberFormat="1" applyFont="1" applyFill="1" applyBorder="1" applyAlignment="1">
      <alignment vertical="center"/>
    </xf>
    <xf numFmtId="164" fontId="1" fillId="4" borderId="6" xfId="0" applyNumberFormat="1" applyFont="1" applyFill="1" applyBorder="1"/>
    <xf numFmtId="164" fontId="13" fillId="0" borderId="1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164" fontId="8" fillId="0" borderId="2" xfId="0" applyNumberFormat="1" applyFont="1" applyFill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vertical="center"/>
    </xf>
    <xf numFmtId="164" fontId="13" fillId="0" borderId="8" xfId="0" applyNumberFormat="1" applyFont="1" applyFill="1" applyBorder="1" applyAlignment="1">
      <alignment vertical="center"/>
    </xf>
    <xf numFmtId="164" fontId="8" fillId="0" borderId="5" xfId="0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11" fillId="4" borderId="6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vertical="center" wrapText="1"/>
    </xf>
    <xf numFmtId="164" fontId="3" fillId="5" borderId="9" xfId="0" applyNumberFormat="1" applyFont="1" applyFill="1" applyBorder="1" applyAlignment="1">
      <alignment vertical="center"/>
    </xf>
    <xf numFmtId="164" fontId="14" fillId="5" borderId="1" xfId="0" applyNumberFormat="1" applyFont="1" applyFill="1" applyBorder="1" applyAlignment="1">
      <alignment vertical="center"/>
    </xf>
    <xf numFmtId="164" fontId="8" fillId="5" borderId="13" xfId="0" applyNumberFormat="1" applyFont="1" applyFill="1" applyBorder="1" applyAlignment="1">
      <alignment vertical="center"/>
    </xf>
    <xf numFmtId="164" fontId="11" fillId="5" borderId="4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vertical="center" wrapText="1"/>
    </xf>
    <xf numFmtId="164" fontId="3" fillId="0" borderId="18" xfId="0" applyNumberFormat="1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164" fontId="3" fillId="0" borderId="21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3" fillId="5" borderId="18" xfId="0" applyNumberFormat="1" applyFont="1" applyFill="1" applyBorder="1" applyAlignment="1">
      <alignment vertical="center"/>
    </xf>
    <xf numFmtId="164" fontId="3" fillId="5" borderId="19" xfId="0" applyNumberFormat="1" applyFont="1" applyFill="1" applyBorder="1" applyAlignment="1">
      <alignment vertical="center"/>
    </xf>
    <xf numFmtId="0" fontId="0" fillId="0" borderId="21" xfId="0" applyBorder="1"/>
    <xf numFmtId="164" fontId="3" fillId="0" borderId="22" xfId="0" applyNumberFormat="1" applyFont="1" applyFill="1" applyBorder="1" applyAlignment="1">
      <alignment vertical="center"/>
    </xf>
    <xf numFmtId="164" fontId="3" fillId="2" borderId="23" xfId="0" applyNumberFormat="1" applyFont="1" applyFill="1" applyBorder="1" applyAlignment="1">
      <alignment vertical="center"/>
    </xf>
    <xf numFmtId="164" fontId="3" fillId="0" borderId="23" xfId="0" applyNumberFormat="1" applyFont="1" applyFill="1" applyBorder="1" applyAlignment="1">
      <alignment vertical="center"/>
    </xf>
    <xf numFmtId="3" fontId="3" fillId="0" borderId="23" xfId="0" applyNumberFormat="1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2" xfId="0" applyFont="1" applyFill="1" applyBorder="1"/>
    <xf numFmtId="3" fontId="3" fillId="0" borderId="1" xfId="0" applyNumberFormat="1" applyFont="1" applyFill="1" applyBorder="1" applyAlignment="1">
      <alignment vertical="center"/>
    </xf>
    <xf numFmtId="3" fontId="8" fillId="9" borderId="6" xfId="0" applyNumberFormat="1" applyFont="1" applyFill="1" applyBorder="1" applyAlignment="1">
      <alignment vertical="center"/>
    </xf>
    <xf numFmtId="0" fontId="3" fillId="0" borderId="5" xfId="0" applyFont="1" applyFill="1" applyBorder="1"/>
    <xf numFmtId="0" fontId="3" fillId="0" borderId="6" xfId="0" applyFont="1" applyFill="1" applyBorder="1"/>
    <xf numFmtId="3" fontId="8" fillId="10" borderId="6" xfId="0" applyNumberFormat="1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vertical="center"/>
    </xf>
    <xf numFmtId="164" fontId="8" fillId="0" borderId="14" xfId="0" applyNumberFormat="1" applyFont="1" applyFill="1" applyBorder="1" applyAlignment="1">
      <alignment vertical="center"/>
    </xf>
    <xf numFmtId="164" fontId="3" fillId="0" borderId="14" xfId="0" applyNumberFormat="1" applyFont="1" applyFill="1" applyBorder="1" applyAlignment="1">
      <alignment vertical="center"/>
    </xf>
    <xf numFmtId="0" fontId="3" fillId="0" borderId="14" xfId="0" applyFont="1" applyFill="1" applyBorder="1"/>
    <xf numFmtId="0" fontId="3" fillId="0" borderId="13" xfId="0" applyNumberFormat="1" applyFont="1" applyFill="1" applyBorder="1" applyAlignment="1">
      <alignment vertical="center"/>
    </xf>
    <xf numFmtId="164" fontId="2" fillId="11" borderId="1" xfId="0" applyNumberFormat="1" applyFont="1" applyFill="1" applyBorder="1" applyAlignment="1">
      <alignment vertical="center"/>
    </xf>
    <xf numFmtId="164" fontId="3" fillId="11" borderId="2" xfId="0" applyNumberFormat="1" applyFont="1" applyFill="1" applyBorder="1" applyAlignment="1">
      <alignment vertical="center"/>
    </xf>
    <xf numFmtId="164" fontId="3" fillId="11" borderId="3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164" fontId="3" fillId="6" borderId="3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/>
    </xf>
    <xf numFmtId="164" fontId="0" fillId="0" borderId="15" xfId="0" applyNumberFormat="1" applyBorder="1"/>
    <xf numFmtId="164" fontId="8" fillId="0" borderId="12" xfId="0" applyNumberFormat="1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164" fontId="23" fillId="4" borderId="6" xfId="0" applyNumberFormat="1" applyFont="1" applyFill="1" applyBorder="1"/>
    <xf numFmtId="164" fontId="8" fillId="4" borderId="25" xfId="0" applyNumberFormat="1" applyFont="1" applyFill="1" applyBorder="1" applyAlignment="1">
      <alignment horizontal="right" vertical="center"/>
    </xf>
    <xf numFmtId="164" fontId="3" fillId="4" borderId="25" xfId="0" applyNumberFormat="1" applyFont="1" applyFill="1" applyBorder="1" applyAlignment="1">
      <alignment horizontal="right" vertical="center"/>
    </xf>
    <xf numFmtId="3" fontId="8" fillId="4" borderId="25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vertical="center"/>
    </xf>
    <xf numFmtId="164" fontId="9" fillId="0" borderId="2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3" xfId="0" applyNumberFormat="1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vertical="center"/>
    </xf>
    <xf numFmtId="164" fontId="24" fillId="3" borderId="13" xfId="0" applyNumberFormat="1" applyFont="1" applyFill="1" applyBorder="1" applyAlignment="1">
      <alignment vertical="center"/>
    </xf>
    <xf numFmtId="164" fontId="24" fillId="3" borderId="14" xfId="0" applyNumberFormat="1" applyFont="1" applyFill="1" applyBorder="1" applyAlignment="1">
      <alignment vertical="center"/>
    </xf>
    <xf numFmtId="164" fontId="24" fillId="4" borderId="9" xfId="0" applyNumberFormat="1" applyFont="1" applyFill="1" applyBorder="1" applyAlignment="1">
      <alignment vertical="center"/>
    </xf>
    <xf numFmtId="0" fontId="0" fillId="0" borderId="26" xfId="0" applyBorder="1"/>
    <xf numFmtId="49" fontId="3" fillId="0" borderId="28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/>
    </xf>
    <xf numFmtId="164" fontId="3" fillId="2" borderId="28" xfId="0" applyNumberFormat="1" applyFont="1" applyFill="1" applyBorder="1" applyAlignment="1">
      <alignment vertical="center"/>
    </xf>
    <xf numFmtId="164" fontId="3" fillId="0" borderId="28" xfId="0" applyNumberFormat="1" applyFont="1" applyFill="1" applyBorder="1" applyAlignment="1">
      <alignment vertical="center"/>
    </xf>
    <xf numFmtId="0" fontId="0" fillId="0" borderId="28" xfId="0" applyBorder="1"/>
    <xf numFmtId="164" fontId="3" fillId="0" borderId="16" xfId="0" applyNumberFormat="1" applyFont="1" applyFill="1" applyBorder="1" applyAlignment="1">
      <alignment vertical="center"/>
    </xf>
    <xf numFmtId="164" fontId="3" fillId="0" borderId="29" xfId="0" applyNumberFormat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3" fillId="0" borderId="31" xfId="0" applyNumberFormat="1" applyFont="1" applyFill="1" applyBorder="1" applyAlignment="1">
      <alignment vertical="center"/>
    </xf>
    <xf numFmtId="164" fontId="7" fillId="0" borderId="10" xfId="0" applyNumberFormat="1" applyFont="1" applyFill="1" applyBorder="1" applyAlignment="1">
      <alignment horizontal="left" vertical="center" wrapText="1"/>
    </xf>
    <xf numFmtId="164" fontId="24" fillId="4" borderId="13" xfId="0" applyNumberFormat="1" applyFont="1" applyFill="1" applyBorder="1" applyAlignment="1">
      <alignment horizontal="right" vertical="center" wrapText="1"/>
    </xf>
    <xf numFmtId="164" fontId="3" fillId="0" borderId="26" xfId="0" applyNumberFormat="1" applyFont="1" applyFill="1" applyBorder="1" applyAlignment="1">
      <alignment horizontal="right" vertical="center" wrapText="1"/>
    </xf>
    <xf numFmtId="164" fontId="3" fillId="2" borderId="27" xfId="0" applyNumberFormat="1" applyFont="1" applyFill="1" applyBorder="1" applyAlignment="1">
      <alignment horizontal="right" vertical="center" wrapText="1"/>
    </xf>
    <xf numFmtId="164" fontId="3" fillId="2" borderId="33" xfId="0" applyNumberFormat="1" applyFont="1" applyFill="1" applyBorder="1" applyAlignment="1">
      <alignment horizontal="right" vertical="center" wrapText="1"/>
    </xf>
    <xf numFmtId="164" fontId="3" fillId="0" borderId="34" xfId="0" applyNumberFormat="1" applyFont="1" applyFill="1" applyBorder="1" applyAlignment="1">
      <alignment horizontal="right" vertical="center" wrapText="1"/>
    </xf>
    <xf numFmtId="0" fontId="0" fillId="0" borderId="35" xfId="0" applyBorder="1"/>
    <xf numFmtId="0" fontId="0" fillId="0" borderId="36" xfId="0" applyBorder="1"/>
    <xf numFmtId="164" fontId="8" fillId="0" borderId="36" xfId="0" applyNumberFormat="1" applyFont="1" applyFill="1" applyBorder="1" applyAlignment="1">
      <alignment horizontal="right" vertical="center" wrapText="1"/>
    </xf>
    <xf numFmtId="0" fontId="0" fillId="0" borderId="21" xfId="0" applyFont="1" applyBorder="1"/>
    <xf numFmtId="164" fontId="3" fillId="0" borderId="21" xfId="0" applyNumberFormat="1" applyFont="1" applyFill="1" applyBorder="1" applyAlignment="1">
      <alignment horizontal="left" vertical="center" wrapText="1"/>
    </xf>
    <xf numFmtId="0" fontId="0" fillId="2" borderId="27" xfId="0" applyFill="1" applyBorder="1"/>
    <xf numFmtId="49" fontId="3" fillId="5" borderId="1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49" fontId="3" fillId="13" borderId="28" xfId="0" applyNumberFormat="1" applyFont="1" applyFill="1" applyBorder="1" applyAlignment="1">
      <alignment horizontal="center" vertical="center"/>
    </xf>
    <xf numFmtId="164" fontId="8" fillId="13" borderId="37" xfId="0" applyNumberFormat="1" applyFont="1" applyFill="1" applyBorder="1" applyAlignment="1">
      <alignment vertical="center"/>
    </xf>
    <xf numFmtId="164" fontId="3" fillId="13" borderId="28" xfId="0" applyNumberFormat="1" applyFont="1" applyFill="1" applyBorder="1" applyAlignment="1">
      <alignment vertical="center"/>
    </xf>
    <xf numFmtId="164" fontId="21" fillId="13" borderId="28" xfId="0" applyNumberFormat="1" applyFont="1" applyFill="1" applyBorder="1" applyAlignment="1">
      <alignment vertical="center"/>
    </xf>
    <xf numFmtId="0" fontId="0" fillId="13" borderId="17" xfId="0" applyFill="1" applyBorder="1"/>
    <xf numFmtId="49" fontId="3" fillId="13" borderId="21" xfId="0" applyNumberFormat="1" applyFont="1" applyFill="1" applyBorder="1" applyAlignment="1">
      <alignment horizontal="center" vertical="center"/>
    </xf>
    <xf numFmtId="0" fontId="1" fillId="13" borderId="38" xfId="0" applyFont="1" applyFill="1" applyBorder="1"/>
    <xf numFmtId="164" fontId="3" fillId="13" borderId="21" xfId="0" applyNumberFormat="1" applyFont="1" applyFill="1" applyBorder="1" applyAlignment="1">
      <alignment vertical="center"/>
    </xf>
    <xf numFmtId="0" fontId="0" fillId="13" borderId="21" xfId="0" applyFill="1" applyBorder="1" applyAlignment="1"/>
    <xf numFmtId="164" fontId="3" fillId="13" borderId="31" xfId="0" applyNumberFormat="1" applyFont="1" applyFill="1" applyBorder="1" applyAlignment="1">
      <alignment vertical="center"/>
    </xf>
    <xf numFmtId="164" fontId="8" fillId="13" borderId="38" xfId="0" applyNumberFormat="1" applyFont="1" applyFill="1" applyBorder="1" applyAlignment="1">
      <alignment vertical="center"/>
    </xf>
    <xf numFmtId="49" fontId="3" fillId="13" borderId="39" xfId="0" applyNumberFormat="1" applyFont="1" applyFill="1" applyBorder="1" applyAlignment="1">
      <alignment horizontal="center" vertical="center"/>
    </xf>
    <xf numFmtId="49" fontId="8" fillId="13" borderId="40" xfId="0" applyNumberFormat="1" applyFont="1" applyFill="1" applyBorder="1" applyAlignment="1">
      <alignment vertical="center"/>
    </xf>
    <xf numFmtId="164" fontId="3" fillId="13" borderId="23" xfId="0" applyNumberFormat="1" applyFont="1" applyFill="1" applyBorder="1" applyAlignment="1">
      <alignment vertical="center"/>
    </xf>
    <xf numFmtId="0" fontId="0" fillId="13" borderId="32" xfId="0" applyFill="1" applyBorder="1"/>
    <xf numFmtId="164" fontId="3" fillId="7" borderId="12" xfId="0" applyNumberFormat="1" applyFont="1" applyFill="1" applyBorder="1" applyAlignment="1">
      <alignment vertical="center"/>
    </xf>
    <xf numFmtId="164" fontId="3" fillId="7" borderId="10" xfId="0" applyNumberFormat="1" applyFont="1" applyFill="1" applyBorder="1" applyAlignment="1">
      <alignment vertical="center"/>
    </xf>
    <xf numFmtId="49" fontId="3" fillId="7" borderId="10" xfId="0" applyNumberFormat="1" applyFont="1" applyFill="1" applyBorder="1" applyAlignment="1">
      <alignment vertical="center"/>
    </xf>
    <xf numFmtId="164" fontId="8" fillId="7" borderId="3" xfId="0" applyNumberFormat="1" applyFont="1" applyFill="1" applyBorder="1" applyAlignment="1">
      <alignment vertical="center"/>
    </xf>
    <xf numFmtId="164" fontId="8" fillId="7" borderId="1" xfId="0" applyNumberFormat="1" applyFont="1" applyFill="1" applyBorder="1" applyAlignment="1">
      <alignment vertical="center"/>
    </xf>
    <xf numFmtId="164" fontId="3" fillId="13" borderId="9" xfId="0" applyNumberFormat="1" applyFont="1" applyFill="1" applyBorder="1" applyAlignment="1">
      <alignment horizontal="right" vertical="center" wrapText="1"/>
    </xf>
    <xf numFmtId="164" fontId="3" fillId="13" borderId="9" xfId="0" applyNumberFormat="1" applyFont="1" applyFill="1" applyBorder="1" applyAlignment="1">
      <alignment vertical="center" wrapText="1"/>
    </xf>
    <xf numFmtId="164" fontId="3" fillId="13" borderId="10" xfId="0" applyNumberFormat="1" applyFont="1" applyFill="1" applyBorder="1" applyAlignment="1">
      <alignment horizontal="right" vertical="center" wrapText="1"/>
    </xf>
    <xf numFmtId="164" fontId="8" fillId="13" borderId="7" xfId="0" applyNumberFormat="1" applyFont="1" applyFill="1" applyBorder="1" applyAlignment="1">
      <alignment horizontal="right" vertical="center" wrapText="1"/>
    </xf>
    <xf numFmtId="164" fontId="8" fillId="13" borderId="9" xfId="0" applyNumberFormat="1" applyFont="1" applyFill="1" applyBorder="1" applyAlignment="1">
      <alignment horizontal="right" vertical="center" wrapText="1"/>
    </xf>
    <xf numFmtId="164" fontId="8" fillId="2" borderId="4" xfId="0" applyNumberFormat="1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horizontal="left" vertical="center"/>
    </xf>
    <xf numFmtId="164" fontId="16" fillId="0" borderId="3" xfId="0" applyNumberFormat="1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vertical="center"/>
    </xf>
    <xf numFmtId="164" fontId="24" fillId="9" borderId="15" xfId="0" applyNumberFormat="1" applyFont="1" applyFill="1" applyBorder="1" applyAlignment="1">
      <alignment vertical="center"/>
    </xf>
    <xf numFmtId="164" fontId="22" fillId="9" borderId="3" xfId="0" applyNumberFormat="1" applyFont="1" applyFill="1" applyBorder="1" applyAlignment="1">
      <alignment vertical="center"/>
    </xf>
    <xf numFmtId="164" fontId="23" fillId="9" borderId="6" xfId="0" applyNumberFormat="1" applyFont="1" applyFill="1" applyBorder="1"/>
    <xf numFmtId="164" fontId="11" fillId="9" borderId="6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0" fillId="0" borderId="7" xfId="0" applyBorder="1"/>
    <xf numFmtId="164" fontId="8" fillId="4" borderId="14" xfId="0" applyNumberFormat="1" applyFont="1" applyFill="1" applyBorder="1" applyAlignment="1">
      <alignment vertical="center"/>
    </xf>
    <xf numFmtId="164" fontId="11" fillId="9" borderId="13" xfId="0" applyNumberFormat="1" applyFont="1" applyFill="1" applyBorder="1" applyAlignment="1">
      <alignment vertical="center"/>
    </xf>
    <xf numFmtId="164" fontId="11" fillId="4" borderId="15" xfId="0" applyNumberFormat="1" applyFont="1" applyFill="1" applyBorder="1" applyAlignment="1">
      <alignment vertical="center"/>
    </xf>
    <xf numFmtId="164" fontId="11" fillId="4" borderId="13" xfId="0" applyNumberFormat="1" applyFont="1" applyFill="1" applyBorder="1" applyAlignment="1">
      <alignment vertical="center"/>
    </xf>
    <xf numFmtId="164" fontId="22" fillId="0" borderId="4" xfId="0" applyNumberFormat="1" applyFont="1" applyFill="1" applyBorder="1" applyAlignment="1">
      <alignment vertical="center"/>
    </xf>
    <xf numFmtId="164" fontId="12" fillId="4" borderId="24" xfId="0" applyNumberFormat="1" applyFont="1" applyFill="1" applyBorder="1" applyAlignment="1">
      <alignment horizontal="right" vertical="center"/>
    </xf>
    <xf numFmtId="3" fontId="1" fillId="4" borderId="24" xfId="0" applyNumberFormat="1" applyFont="1" applyFill="1" applyBorder="1" applyAlignment="1">
      <alignment horizontal="right" vertical="center"/>
    </xf>
    <xf numFmtId="4" fontId="0" fillId="0" borderId="0" xfId="0" applyNumberFormat="1"/>
    <xf numFmtId="3" fontId="0" fillId="0" borderId="0" xfId="0" applyNumberFormat="1"/>
    <xf numFmtId="164" fontId="4" fillId="0" borderId="8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11" xfId="0" applyBorder="1"/>
    <xf numFmtId="164" fontId="3" fillId="5" borderId="28" xfId="0" applyNumberFormat="1" applyFont="1" applyFill="1" applyBorder="1" applyAlignment="1">
      <alignment vertical="center"/>
    </xf>
    <xf numFmtId="164" fontId="8" fillId="5" borderId="28" xfId="0" applyNumberFormat="1" applyFont="1" applyFill="1" applyBorder="1" applyAlignment="1">
      <alignment vertical="center"/>
    </xf>
    <xf numFmtId="164" fontId="3" fillId="13" borderId="7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164" fontId="3" fillId="2" borderId="30" xfId="0" applyNumberFormat="1" applyFont="1" applyFill="1" applyBorder="1" applyAlignment="1">
      <alignment horizontal="right" vertical="center" wrapText="1"/>
    </xf>
    <xf numFmtId="164" fontId="3" fillId="13" borderId="23" xfId="0" applyNumberFormat="1" applyFont="1" applyFill="1" applyBorder="1" applyAlignment="1">
      <alignment horizontal="right" vertical="center" wrapText="1"/>
    </xf>
    <xf numFmtId="164" fontId="3" fillId="13" borderId="5" xfId="0" applyNumberFormat="1" applyFont="1" applyFill="1" applyBorder="1" applyAlignment="1">
      <alignment vertical="center" wrapText="1"/>
    </xf>
    <xf numFmtId="164" fontId="3" fillId="13" borderId="43" xfId="0" applyNumberFormat="1" applyFont="1" applyFill="1" applyBorder="1" applyAlignment="1">
      <alignment vertical="center" wrapText="1"/>
    </xf>
    <xf numFmtId="164" fontId="3" fillId="13" borderId="5" xfId="0" applyNumberFormat="1" applyFont="1" applyFill="1" applyBorder="1" applyAlignment="1">
      <alignment horizontal="right" vertical="center" wrapText="1"/>
    </xf>
    <xf numFmtId="164" fontId="3" fillId="13" borderId="43" xfId="0" applyNumberFormat="1" applyFont="1" applyFill="1" applyBorder="1" applyAlignment="1">
      <alignment horizontal="right" vertical="center" wrapText="1"/>
    </xf>
    <xf numFmtId="164" fontId="8" fillId="13" borderId="4" xfId="0" applyNumberFormat="1" applyFont="1" applyFill="1" applyBorder="1" applyAlignment="1">
      <alignment horizontal="right" vertical="center" wrapText="1"/>
    </xf>
    <xf numFmtId="164" fontId="8" fillId="13" borderId="32" xfId="0" applyNumberFormat="1" applyFont="1" applyFill="1" applyBorder="1" applyAlignment="1">
      <alignment horizontal="right" vertical="center" wrapText="1"/>
    </xf>
    <xf numFmtId="164" fontId="3" fillId="5" borderId="44" xfId="0" applyNumberFormat="1" applyFont="1" applyFill="1" applyBorder="1" applyAlignment="1">
      <alignment vertical="center"/>
    </xf>
    <xf numFmtId="164" fontId="3" fillId="5" borderId="45" xfId="0" applyNumberFormat="1" applyFont="1" applyFill="1" applyBorder="1" applyAlignment="1">
      <alignment vertical="center"/>
    </xf>
    <xf numFmtId="0" fontId="31" fillId="0" borderId="1" xfId="0" applyFont="1" applyBorder="1"/>
    <xf numFmtId="0" fontId="0" fillId="0" borderId="2" xfId="0" applyBorder="1"/>
    <xf numFmtId="164" fontId="0" fillId="0" borderId="6" xfId="0" applyNumberFormat="1" applyBorder="1"/>
    <xf numFmtId="164" fontId="3" fillId="13" borderId="1" xfId="0" applyNumberFormat="1" applyFont="1" applyFill="1" applyBorder="1" applyAlignment="1">
      <alignment vertical="center"/>
    </xf>
    <xf numFmtId="164" fontId="3" fillId="13" borderId="2" xfId="0" applyNumberFormat="1" applyFont="1" applyFill="1" applyBorder="1" applyAlignment="1">
      <alignment vertical="center"/>
    </xf>
    <xf numFmtId="164" fontId="3" fillId="13" borderId="3" xfId="0" applyNumberFormat="1" applyFont="1" applyFill="1" applyBorder="1" applyAlignment="1">
      <alignment vertical="center"/>
    </xf>
    <xf numFmtId="0" fontId="0" fillId="13" borderId="3" xfId="0" applyFill="1" applyBorder="1"/>
    <xf numFmtId="164" fontId="0" fillId="0" borderId="14" xfId="0" applyNumberFormat="1" applyBorder="1"/>
    <xf numFmtId="164" fontId="3" fillId="5" borderId="10" xfId="0" applyNumberFormat="1" applyFont="1" applyFill="1" applyBorder="1" applyAlignment="1">
      <alignment vertical="center"/>
    </xf>
    <xf numFmtId="164" fontId="3" fillId="5" borderId="39" xfId="0" applyNumberFormat="1" applyFont="1" applyFill="1" applyBorder="1" applyAlignment="1">
      <alignment vertical="center"/>
    </xf>
    <xf numFmtId="0" fontId="0" fillId="5" borderId="39" xfId="0" applyFill="1" applyBorder="1"/>
    <xf numFmtId="164" fontId="3" fillId="5" borderId="2" xfId="0" applyNumberFormat="1" applyFont="1" applyFill="1" applyBorder="1" applyAlignment="1">
      <alignment vertical="center"/>
    </xf>
    <xf numFmtId="164" fontId="32" fillId="5" borderId="39" xfId="0" applyNumberFormat="1" applyFont="1" applyFill="1" applyBorder="1" applyAlignment="1">
      <alignment vertical="center"/>
    </xf>
    <xf numFmtId="164" fontId="3" fillId="0" borderId="26" xfId="0" applyNumberFormat="1" applyFont="1" applyFill="1" applyBorder="1" applyAlignment="1">
      <alignment vertical="center"/>
    </xf>
    <xf numFmtId="164" fontId="3" fillId="6" borderId="26" xfId="0" applyNumberFormat="1" applyFont="1" applyFill="1" applyBorder="1" applyAlignment="1">
      <alignment vertical="center"/>
    </xf>
    <xf numFmtId="164" fontId="3" fillId="0" borderId="46" xfId="0" applyNumberFormat="1" applyFont="1" applyFill="1" applyBorder="1" applyAlignment="1">
      <alignment vertical="center"/>
    </xf>
    <xf numFmtId="164" fontId="3" fillId="0" borderId="47" xfId="0" applyNumberFormat="1" applyFont="1" applyFill="1" applyBorder="1" applyAlignment="1">
      <alignment vertical="center"/>
    </xf>
    <xf numFmtId="164" fontId="8" fillId="0" borderId="48" xfId="0" applyNumberFormat="1" applyFont="1" applyFill="1" applyBorder="1" applyAlignment="1">
      <alignment vertical="center"/>
    </xf>
    <xf numFmtId="164" fontId="3" fillId="6" borderId="18" xfId="0" applyNumberFormat="1" applyFont="1" applyFill="1" applyBorder="1" applyAlignment="1">
      <alignment vertical="center"/>
    </xf>
    <xf numFmtId="164" fontId="3" fillId="0" borderId="36" xfId="0" applyNumberFormat="1" applyFont="1" applyFill="1" applyBorder="1" applyAlignment="1">
      <alignment vertical="center"/>
    </xf>
    <xf numFmtId="164" fontId="3" fillId="6" borderId="36" xfId="0" applyNumberFormat="1" applyFont="1" applyFill="1" applyBorder="1" applyAlignment="1">
      <alignment vertical="center"/>
    </xf>
    <xf numFmtId="164" fontId="3" fillId="0" borderId="41" xfId="0" applyNumberFormat="1" applyFont="1" applyFill="1" applyBorder="1" applyAlignment="1">
      <alignment vertical="center"/>
    </xf>
    <xf numFmtId="164" fontId="0" fillId="0" borderId="42" xfId="0" applyNumberFormat="1" applyBorder="1"/>
    <xf numFmtId="3" fontId="8" fillId="0" borderId="9" xfId="0" applyNumberFormat="1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left" vertical="center" wrapText="1"/>
    </xf>
    <xf numFmtId="164" fontId="3" fillId="6" borderId="8" xfId="0" applyNumberFormat="1" applyFont="1" applyFill="1" applyBorder="1" applyAlignment="1">
      <alignment horizontal="left" vertical="center" wrapText="1"/>
    </xf>
    <xf numFmtId="164" fontId="6" fillId="6" borderId="5" xfId="0" applyNumberFormat="1" applyFont="1" applyFill="1" applyBorder="1" applyAlignment="1">
      <alignment horizontal="left" vertical="center" wrapText="1"/>
    </xf>
    <xf numFmtId="0" fontId="0" fillId="6" borderId="7" xfId="0" applyFill="1" applyBorder="1"/>
    <xf numFmtId="164" fontId="8" fillId="6" borderId="7" xfId="0" applyNumberFormat="1" applyFont="1" applyFill="1" applyBorder="1" applyAlignment="1">
      <alignment vertical="center" wrapText="1"/>
    </xf>
    <xf numFmtId="164" fontId="0" fillId="0" borderId="13" xfId="0" applyNumberFormat="1" applyBorder="1"/>
    <xf numFmtId="164" fontId="8" fillId="6" borderId="5" xfId="0" applyNumberFormat="1" applyFont="1" applyFill="1" applyBorder="1" applyAlignment="1">
      <alignment vertical="center" wrapText="1"/>
    </xf>
    <xf numFmtId="164" fontId="3" fillId="5" borderId="37" xfId="0" applyNumberFormat="1" applyFont="1" applyFill="1" applyBorder="1" applyAlignment="1">
      <alignment vertical="center"/>
    </xf>
    <xf numFmtId="164" fontId="3" fillId="5" borderId="40" xfId="0" applyNumberFormat="1" applyFont="1" applyFill="1" applyBorder="1" applyAlignment="1">
      <alignment vertical="center"/>
    </xf>
    <xf numFmtId="164" fontId="0" fillId="5" borderId="6" xfId="0" applyNumberFormat="1" applyFill="1" applyBorder="1"/>
    <xf numFmtId="164" fontId="22" fillId="6" borderId="7" xfId="0" applyNumberFormat="1" applyFont="1" applyFill="1" applyBorder="1" applyAlignment="1">
      <alignment vertical="center"/>
    </xf>
    <xf numFmtId="164" fontId="3" fillId="6" borderId="2" xfId="0" applyNumberFormat="1" applyFont="1" applyFill="1" applyBorder="1" applyAlignment="1">
      <alignment horizontal="right" vertical="center" wrapText="1"/>
    </xf>
    <xf numFmtId="164" fontId="11" fillId="5" borderId="2" xfId="0" applyNumberFormat="1" applyFont="1" applyFill="1" applyBorder="1" applyAlignment="1">
      <alignment vertical="center"/>
    </xf>
    <xf numFmtId="164" fontId="11" fillId="5" borderId="1" xfId="0" applyNumberFormat="1" applyFont="1" applyFill="1" applyBorder="1" applyAlignment="1">
      <alignment vertical="center"/>
    </xf>
    <xf numFmtId="164" fontId="11" fillId="5" borderId="6" xfId="0" applyNumberFormat="1" applyFont="1" applyFill="1" applyBorder="1" applyAlignment="1">
      <alignment vertical="center"/>
    </xf>
    <xf numFmtId="164" fontId="11" fillId="5" borderId="13" xfId="0" applyNumberFormat="1" applyFont="1" applyFill="1" applyBorder="1" applyAlignment="1">
      <alignment vertical="center"/>
    </xf>
    <xf numFmtId="164" fontId="11" fillId="6" borderId="6" xfId="0" applyNumberFormat="1" applyFont="1" applyFill="1" applyBorder="1" applyAlignment="1">
      <alignment vertical="center"/>
    </xf>
    <xf numFmtId="164" fontId="22" fillId="5" borderId="6" xfId="0" applyNumberFormat="1" applyFont="1" applyFill="1" applyBorder="1" applyAlignment="1">
      <alignment vertical="center"/>
    </xf>
    <xf numFmtId="164" fontId="33" fillId="0" borderId="13" xfId="0" applyNumberFormat="1" applyFont="1" applyBorder="1"/>
    <xf numFmtId="0" fontId="0" fillId="0" borderId="9" xfId="0" applyBorder="1"/>
    <xf numFmtId="164" fontId="12" fillId="0" borderId="9" xfId="0" applyNumberFormat="1" applyFont="1" applyBorder="1"/>
    <xf numFmtId="0" fontId="0" fillId="0" borderId="2" xfId="0" applyFill="1" applyBorder="1"/>
    <xf numFmtId="164" fontId="12" fillId="0" borderId="3" xfId="0" applyNumberFormat="1" applyFont="1" applyFill="1" applyBorder="1"/>
    <xf numFmtId="164" fontId="34" fillId="0" borderId="10" xfId="0" applyNumberFormat="1" applyFont="1" applyFill="1" applyBorder="1" applyAlignment="1">
      <alignment vertical="center"/>
    </xf>
    <xf numFmtId="49" fontId="3" fillId="13" borderId="20" xfId="0" applyNumberFormat="1" applyFont="1" applyFill="1" applyBorder="1" applyAlignment="1">
      <alignment horizontal="center" vertical="center"/>
    </xf>
    <xf numFmtId="164" fontId="8" fillId="13" borderId="49" xfId="0" applyNumberFormat="1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vertical="center"/>
    </xf>
    <xf numFmtId="164" fontId="21" fillId="13" borderId="20" xfId="0" applyNumberFormat="1" applyFont="1" applyFill="1" applyBorder="1" applyAlignment="1">
      <alignment vertical="center"/>
    </xf>
    <xf numFmtId="164" fontId="3" fillId="13" borderId="20" xfId="0" applyNumberFormat="1" applyFont="1" applyFill="1" applyBorder="1" applyAlignment="1">
      <alignment vertical="center"/>
    </xf>
    <xf numFmtId="0" fontId="0" fillId="13" borderId="50" xfId="0" applyFill="1" applyBorder="1"/>
    <xf numFmtId="164" fontId="7" fillId="0" borderId="10" xfId="0" applyNumberFormat="1" applyFont="1" applyFill="1" applyBorder="1" applyAlignment="1">
      <alignment vertical="center"/>
    </xf>
    <xf numFmtId="164" fontId="18" fillId="0" borderId="11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/>
    </xf>
    <xf numFmtId="164" fontId="16" fillId="0" borderId="3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3" xfId="0" applyNumberFormat="1" applyFont="1" applyFill="1" applyBorder="1" applyAlignment="1">
      <alignment horizontal="left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12" borderId="1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left" vertical="center" wrapText="1"/>
    </xf>
    <xf numFmtId="49" fontId="3" fillId="8" borderId="12" xfId="0" applyNumberFormat="1" applyFont="1" applyFill="1" applyBorder="1" applyAlignment="1">
      <alignment horizontal="center" vertical="center"/>
    </xf>
    <xf numFmtId="164" fontId="11" fillId="8" borderId="15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0" fillId="0" borderId="0" xfId="0" applyFill="1"/>
    <xf numFmtId="49" fontId="3" fillId="7" borderId="1" xfId="0" applyNumberFormat="1" applyFont="1" applyFill="1" applyBorder="1" applyAlignment="1">
      <alignment vertical="center"/>
    </xf>
    <xf numFmtId="164" fontId="3" fillId="7" borderId="13" xfId="0" applyNumberFormat="1" applyFont="1" applyFill="1" applyBorder="1" applyAlignment="1">
      <alignment vertical="center"/>
    </xf>
    <xf numFmtId="164" fontId="13" fillId="7" borderId="8" xfId="0" applyNumberFormat="1" applyFont="1" applyFill="1" applyBorder="1" applyAlignment="1">
      <alignment vertical="center"/>
    </xf>
    <xf numFmtId="164" fontId="3" fillId="7" borderId="4" xfId="0" applyNumberFormat="1" applyFont="1" applyFill="1" applyBorder="1" applyAlignment="1">
      <alignment vertical="center"/>
    </xf>
    <xf numFmtId="164" fontId="3" fillId="7" borderId="15" xfId="0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0" fillId="8" borderId="8" xfId="0" applyFill="1" applyBorder="1"/>
    <xf numFmtId="49" fontId="10" fillId="8" borderId="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 wrapText="1"/>
    </xf>
    <xf numFmtId="164" fontId="22" fillId="9" borderId="15" xfId="0" applyNumberFormat="1" applyFont="1" applyFill="1" applyBorder="1" applyAlignment="1">
      <alignment vertical="center"/>
    </xf>
    <xf numFmtId="164" fontId="3" fillId="8" borderId="15" xfId="0" applyNumberFormat="1" applyFont="1" applyFill="1" applyBorder="1" applyAlignment="1">
      <alignment vertical="center"/>
    </xf>
    <xf numFmtId="164" fontId="8" fillId="8" borderId="13" xfId="0" applyNumberFormat="1" applyFont="1" applyFill="1" applyBorder="1" applyAlignment="1">
      <alignment vertical="center"/>
    </xf>
    <xf numFmtId="164" fontId="8" fillId="7" borderId="26" xfId="0" applyNumberFormat="1" applyFont="1" applyFill="1" applyBorder="1" applyAlignment="1">
      <alignment vertical="center"/>
    </xf>
    <xf numFmtId="164" fontId="3" fillId="2" borderId="26" xfId="0" applyNumberFormat="1" applyFont="1" applyFill="1" applyBorder="1" applyAlignment="1">
      <alignment vertical="center"/>
    </xf>
    <xf numFmtId="164" fontId="3" fillId="7" borderId="26" xfId="0" applyNumberFormat="1" applyFont="1" applyFill="1" applyBorder="1" applyAlignment="1">
      <alignment vertical="center"/>
    </xf>
    <xf numFmtId="49" fontId="3" fillId="7" borderId="46" xfId="0" applyNumberFormat="1" applyFont="1" applyFill="1" applyBorder="1" applyAlignment="1">
      <alignment horizontal="center" vertical="center"/>
    </xf>
    <xf numFmtId="164" fontId="8" fillId="7" borderId="47" xfId="0" applyNumberFormat="1" applyFont="1" applyFill="1" applyBorder="1" applyAlignment="1">
      <alignment vertical="center"/>
    </xf>
    <xf numFmtId="164" fontId="3" fillId="2" borderId="47" xfId="0" applyNumberFormat="1" applyFont="1" applyFill="1" applyBorder="1" applyAlignment="1">
      <alignment vertical="center"/>
    </xf>
    <xf numFmtId="164" fontId="3" fillId="7" borderId="47" xfId="0" applyNumberFormat="1" applyFont="1" applyFill="1" applyBorder="1" applyAlignment="1">
      <alignment vertical="center"/>
    </xf>
    <xf numFmtId="164" fontId="3" fillId="7" borderId="48" xfId="0" applyNumberFormat="1" applyFont="1" applyFill="1" applyBorder="1" applyAlignment="1">
      <alignment vertical="center"/>
    </xf>
    <xf numFmtId="49" fontId="3" fillId="7" borderId="18" xfId="0" applyNumberFormat="1" applyFont="1" applyFill="1" applyBorder="1" applyAlignment="1">
      <alignment horizontal="center" vertical="center"/>
    </xf>
    <xf numFmtId="164" fontId="3" fillId="7" borderId="36" xfId="0" applyNumberFormat="1" applyFont="1" applyFill="1" applyBorder="1" applyAlignment="1">
      <alignment vertical="center"/>
    </xf>
    <xf numFmtId="49" fontId="3" fillId="7" borderId="22" xfId="0" applyNumberFormat="1" applyFont="1" applyFill="1" applyBorder="1" applyAlignment="1">
      <alignment horizontal="center" vertical="center"/>
    </xf>
    <xf numFmtId="164" fontId="8" fillId="7" borderId="41" xfId="0" applyNumberFormat="1" applyFont="1" applyFill="1" applyBorder="1" applyAlignment="1">
      <alignment vertical="center"/>
    </xf>
    <xf numFmtId="164" fontId="3" fillId="2" borderId="41" xfId="0" applyNumberFormat="1" applyFont="1" applyFill="1" applyBorder="1" applyAlignment="1">
      <alignment vertical="center"/>
    </xf>
    <xf numFmtId="164" fontId="3" fillId="7" borderId="41" xfId="0" applyNumberFormat="1" applyFont="1" applyFill="1" applyBorder="1" applyAlignment="1">
      <alignment vertical="center"/>
    </xf>
    <xf numFmtId="164" fontId="3" fillId="7" borderId="42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horizontal="left" vertical="center"/>
    </xf>
    <xf numFmtId="164" fontId="16" fillId="5" borderId="3" xfId="0" applyNumberFormat="1" applyFont="1" applyFill="1" applyBorder="1" applyAlignment="1">
      <alignment horizontal="left" vertical="center"/>
    </xf>
    <xf numFmtId="164" fontId="16" fillId="5" borderId="1" xfId="0" applyNumberFormat="1" applyFont="1" applyFill="1" applyBorder="1" applyAlignment="1">
      <alignment horizontal="left" vertical="center"/>
    </xf>
    <xf numFmtId="0" fontId="27" fillId="5" borderId="0" xfId="0" applyFont="1" applyFill="1"/>
    <xf numFmtId="0" fontId="0" fillId="0" borderId="21" xfId="0" applyFill="1" applyBorder="1"/>
    <xf numFmtId="164" fontId="3" fillId="8" borderId="18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12" borderId="3" xfId="0" applyNumberFormat="1" applyFont="1" applyFill="1" applyBorder="1" applyAlignment="1">
      <alignment horizontal="center" vertical="center"/>
    </xf>
    <xf numFmtId="0" fontId="0" fillId="0" borderId="3" xfId="0" applyBorder="1"/>
    <xf numFmtId="164" fontId="3" fillId="6" borderId="2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 wrapText="1"/>
    </xf>
    <xf numFmtId="164" fontId="8" fillId="2" borderId="13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vertical="center" wrapText="1"/>
    </xf>
    <xf numFmtId="164" fontId="9" fillId="5" borderId="13" xfId="0" applyNumberFormat="1" applyFont="1" applyFill="1" applyBorder="1" applyAlignment="1">
      <alignment vertical="center" wrapText="1"/>
    </xf>
    <xf numFmtId="164" fontId="3" fillId="0" borderId="28" xfId="0" applyNumberFormat="1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vertical="center" wrapText="1"/>
    </xf>
    <xf numFmtId="164" fontId="8" fillId="0" borderId="28" xfId="0" applyNumberFormat="1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horizontal="right" vertical="center" wrapText="1"/>
    </xf>
    <xf numFmtId="164" fontId="8" fillId="0" borderId="23" xfId="0" applyNumberFormat="1" applyFont="1" applyFill="1" applyBorder="1" applyAlignment="1">
      <alignment horizontal="right" vertical="center" wrapText="1"/>
    </xf>
    <xf numFmtId="164" fontId="9" fillId="0" borderId="28" xfId="0" applyNumberFormat="1" applyFont="1" applyFill="1" applyBorder="1" applyAlignment="1">
      <alignment vertical="center" wrapText="1"/>
    </xf>
    <xf numFmtId="164" fontId="7" fillId="0" borderId="10" xfId="0" applyNumberFormat="1" applyFont="1" applyFill="1" applyBorder="1" applyAlignment="1">
      <alignment horizontal="left" vertical="center" indent="1"/>
    </xf>
    <xf numFmtId="164" fontId="7" fillId="0" borderId="0" xfId="0" applyNumberFormat="1" applyFont="1" applyFill="1" applyBorder="1" applyAlignment="1">
      <alignment horizontal="left" vertical="center" wrapText="1"/>
    </xf>
    <xf numFmtId="164" fontId="8" fillId="2" borderId="28" xfId="0" applyNumberFormat="1" applyFont="1" applyFill="1" applyBorder="1" applyAlignment="1">
      <alignment horizontal="right" vertical="center" wrapText="1"/>
    </xf>
    <xf numFmtId="164" fontId="8" fillId="2" borderId="23" xfId="0" applyNumberFormat="1" applyFont="1" applyFill="1" applyBorder="1" applyAlignment="1">
      <alignment horizontal="right" vertical="center" wrapText="1"/>
    </xf>
    <xf numFmtId="164" fontId="8" fillId="9" borderId="6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 wrapText="1"/>
    </xf>
    <xf numFmtId="164" fontId="8" fillId="0" borderId="28" xfId="0" applyNumberFormat="1" applyFont="1" applyFill="1" applyBorder="1" applyAlignment="1">
      <alignment vertical="center"/>
    </xf>
    <xf numFmtId="164" fontId="8" fillId="0" borderId="23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horizontal="left" vertical="center" indent="1"/>
    </xf>
    <xf numFmtId="164" fontId="8" fillId="0" borderId="8" xfId="0" applyNumberFormat="1" applyFont="1" applyFill="1" applyBorder="1" applyAlignment="1">
      <alignment vertical="center" wrapText="1"/>
    </xf>
    <xf numFmtId="164" fontId="8" fillId="0" borderId="20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vertical="center"/>
    </xf>
    <xf numFmtId="164" fontId="8" fillId="4" borderId="7" xfId="0" applyNumberFormat="1" applyFont="1" applyFill="1" applyBorder="1" applyAlignment="1">
      <alignment vertical="center"/>
    </xf>
    <xf numFmtId="164" fontId="16" fillId="9" borderId="6" xfId="0" applyNumberFormat="1" applyFont="1" applyFill="1" applyBorder="1" applyAlignment="1">
      <alignment vertical="center"/>
    </xf>
    <xf numFmtId="164" fontId="8" fillId="4" borderId="6" xfId="0" applyNumberFormat="1" applyFont="1" applyFill="1" applyBorder="1" applyAlignment="1">
      <alignment vertical="center"/>
    </xf>
    <xf numFmtId="0" fontId="21" fillId="0" borderId="0" xfId="0" applyFont="1"/>
    <xf numFmtId="164" fontId="35" fillId="0" borderId="1" xfId="0" applyNumberFormat="1" applyFont="1" applyBorder="1"/>
    <xf numFmtId="164" fontId="8" fillId="4" borderId="13" xfId="0" applyNumberFormat="1" applyFont="1" applyFill="1" applyBorder="1" applyAlignment="1">
      <alignment vertical="center"/>
    </xf>
    <xf numFmtId="164" fontId="11" fillId="2" borderId="6" xfId="0" applyNumberFormat="1" applyFont="1" applyFill="1" applyBorder="1" applyAlignment="1">
      <alignment horizontal="right" vertical="center" wrapText="1"/>
    </xf>
    <xf numFmtId="164" fontId="3" fillId="0" borderId="39" xfId="0" applyNumberFormat="1" applyFont="1" applyFill="1" applyBorder="1" applyAlignment="1">
      <alignment horizontal="right" vertical="center"/>
    </xf>
    <xf numFmtId="164" fontId="3" fillId="0" borderId="20" xfId="0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horizontal="right" vertical="center"/>
    </xf>
    <xf numFmtId="164" fontId="8" fillId="0" borderId="20" xfId="0" applyNumberFormat="1" applyFont="1" applyFill="1" applyBorder="1" applyAlignment="1">
      <alignment horizontal="right" vertical="center"/>
    </xf>
    <xf numFmtId="0" fontId="36" fillId="4" borderId="3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left" vertical="center"/>
    </xf>
    <xf numFmtId="164" fontId="14" fillId="14" borderId="1" xfId="0" applyNumberFormat="1" applyFont="1" applyFill="1" applyBorder="1" applyAlignment="1">
      <alignment horizontal="center" vertical="center" wrapText="1"/>
    </xf>
    <xf numFmtId="164" fontId="14" fillId="14" borderId="3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/>
    </xf>
    <xf numFmtId="164" fontId="8" fillId="10" borderId="3" xfId="0" applyNumberFormat="1" applyFont="1" applyFill="1" applyBorder="1" applyAlignment="1">
      <alignment horizontal="center" vertical="center"/>
    </xf>
    <xf numFmtId="164" fontId="8" fillId="2" borderId="39" xfId="0" applyNumberFormat="1" applyFont="1" applyFill="1" applyBorder="1" applyAlignment="1">
      <alignment horizontal="right" vertical="center"/>
    </xf>
    <xf numFmtId="164" fontId="8" fillId="2" borderId="20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13" fillId="13" borderId="1" xfId="0" applyNumberFormat="1" applyFont="1" applyFill="1" applyBorder="1" applyAlignment="1">
      <alignment horizontal="center" vertical="center" wrapText="1"/>
    </xf>
    <xf numFmtId="164" fontId="13" fillId="13" borderId="3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11" fillId="12" borderId="1" xfId="0" applyNumberFormat="1" applyFont="1" applyFill="1" applyBorder="1" applyAlignment="1">
      <alignment horizontal="center" vertical="center"/>
    </xf>
    <xf numFmtId="164" fontId="11" fillId="12" borderId="3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164" fontId="11" fillId="10" borderId="1" xfId="0" applyNumberFormat="1" applyFont="1" applyFill="1" applyBorder="1" applyAlignment="1">
      <alignment horizontal="center" vertical="center"/>
    </xf>
    <xf numFmtId="164" fontId="11" fillId="10" borderId="2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left" vertical="center" wrapText="1"/>
    </xf>
    <xf numFmtId="164" fontId="3" fillId="13" borderId="1" xfId="0" applyNumberFormat="1" applyFont="1" applyFill="1" applyBorder="1" applyAlignment="1">
      <alignment horizontal="center" vertical="center"/>
    </xf>
    <xf numFmtId="164" fontId="3" fillId="13" borderId="3" xfId="0" applyNumberFormat="1" applyFont="1" applyFill="1" applyBorder="1" applyAlignment="1">
      <alignment horizontal="center" vertical="center"/>
    </xf>
    <xf numFmtId="164" fontId="3" fillId="1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left" vertical="center" wrapText="1"/>
    </xf>
    <xf numFmtId="164" fontId="7" fillId="5" borderId="3" xfId="0" applyNumberFormat="1" applyFont="1" applyFill="1" applyBorder="1" applyAlignment="1">
      <alignment horizontal="left" vertical="center" wrapText="1"/>
    </xf>
    <xf numFmtId="164" fontId="13" fillId="13" borderId="1" xfId="0" applyNumberFormat="1" applyFont="1" applyFill="1" applyBorder="1" applyAlignment="1">
      <alignment horizontal="left" vertical="center" wrapText="1"/>
    </xf>
    <xf numFmtId="164" fontId="13" fillId="13" borderId="2" xfId="0" applyNumberFormat="1" applyFont="1" applyFill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left" vertical="center"/>
    </xf>
    <xf numFmtId="164" fontId="8" fillId="5" borderId="3" xfId="0" applyNumberFormat="1" applyFont="1" applyFill="1" applyBorder="1" applyAlignment="1">
      <alignment horizontal="left" vertical="center"/>
    </xf>
    <xf numFmtId="164" fontId="16" fillId="6" borderId="1" xfId="0" applyNumberFormat="1" applyFont="1" applyFill="1" applyBorder="1" applyAlignment="1">
      <alignment horizontal="left" vertical="center"/>
    </xf>
    <xf numFmtId="164" fontId="16" fillId="6" borderId="3" xfId="0" applyNumberFormat="1" applyFont="1" applyFill="1" applyBorder="1" applyAlignment="1">
      <alignment horizontal="left" vertical="center"/>
    </xf>
    <xf numFmtId="164" fontId="0" fillId="0" borderId="0" xfId="0" applyNumberFormat="1"/>
    <xf numFmtId="164" fontId="0" fillId="0" borderId="0" xfId="0" applyNumberFormat="1" applyFill="1"/>
    <xf numFmtId="164" fontId="35" fillId="4" borderId="6" xfId="0" applyNumberFormat="1" applyFont="1" applyFill="1" applyBorder="1"/>
    <xf numFmtId="164" fontId="35" fillId="4" borderId="2" xfId="0" applyNumberFormat="1" applyFont="1" applyFill="1" applyBorder="1"/>
    <xf numFmtId="0" fontId="35" fillId="4" borderId="2" xfId="0" applyFont="1" applyFill="1" applyBorder="1"/>
    <xf numFmtId="164" fontId="18" fillId="0" borderId="10" xfId="0" applyNumberFormat="1" applyFont="1" applyFill="1" applyBorder="1" applyAlignment="1">
      <alignment horizontal="left" vertical="center"/>
    </xf>
    <xf numFmtId="164" fontId="18" fillId="0" borderId="12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 wrapText="1"/>
    </xf>
    <xf numFmtId="164" fontId="37" fillId="0" borderId="51" xfId="0" applyNumberFormat="1" applyFont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vertical="center"/>
    </xf>
    <xf numFmtId="0" fontId="0" fillId="2" borderId="4" xfId="0" applyFill="1" applyBorder="1"/>
    <xf numFmtId="164" fontId="8" fillId="2" borderId="15" xfId="0" applyNumberFormat="1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64" fontId="24" fillId="9" borderId="3" xfId="0" applyNumberFormat="1" applyFont="1" applyFill="1" applyBorder="1" applyAlignment="1">
      <alignment vertical="center"/>
    </xf>
    <xf numFmtId="0" fontId="0" fillId="0" borderId="10" xfId="0" applyBorder="1"/>
    <xf numFmtId="164" fontId="8" fillId="4" borderId="3" xfId="0" applyNumberFormat="1" applyFont="1" applyFill="1" applyBorder="1" applyAlignment="1">
      <alignment vertical="center"/>
    </xf>
    <xf numFmtId="0" fontId="0" fillId="0" borderId="15" xfId="0" applyFill="1" applyBorder="1"/>
    <xf numFmtId="0" fontId="0" fillId="0" borderId="4" xfId="0" applyFill="1" applyBorder="1"/>
    <xf numFmtId="0" fontId="0" fillId="0" borderId="14" xfId="0" applyFill="1" applyBorder="1"/>
    <xf numFmtId="164" fontId="8" fillId="2" borderId="6" xfId="0" applyNumberFormat="1" applyFont="1" applyFill="1" applyBorder="1" applyAlignment="1">
      <alignment vertical="center" wrapText="1"/>
    </xf>
    <xf numFmtId="164" fontId="9" fillId="2" borderId="6" xfId="0" applyNumberFormat="1" applyFont="1" applyFill="1" applyBorder="1" applyAlignment="1">
      <alignment vertical="center" wrapText="1"/>
    </xf>
    <xf numFmtId="0" fontId="0" fillId="5" borderId="1" xfId="0" applyFill="1" applyBorder="1"/>
    <xf numFmtId="164" fontId="8" fillId="5" borderId="3" xfId="0" applyNumberFormat="1" applyFont="1" applyFill="1" applyBorder="1" applyAlignment="1">
      <alignment vertical="center"/>
    </xf>
    <xf numFmtId="0" fontId="26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left" vertical="center"/>
    </xf>
    <xf numFmtId="164" fontId="11" fillId="9" borderId="2" xfId="0" applyNumberFormat="1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/>
    </xf>
    <xf numFmtId="164" fontId="11" fillId="4" borderId="3" xfId="0" applyNumberFormat="1" applyFont="1" applyFill="1" applyBorder="1" applyAlignment="1">
      <alignment vertical="center"/>
    </xf>
    <xf numFmtId="0" fontId="26" fillId="0" borderId="1" xfId="0" applyFont="1" applyBorder="1"/>
    <xf numFmtId="164" fontId="3" fillId="0" borderId="20" xfId="0" applyNumberFormat="1" applyFont="1" applyFill="1" applyBorder="1" applyAlignment="1">
      <alignment vertical="center"/>
    </xf>
    <xf numFmtId="164" fontId="8" fillId="0" borderId="3" xfId="0" applyNumberFormat="1" applyFont="1" applyFill="1" applyBorder="1" applyAlignment="1">
      <alignment vertical="center" wrapText="1"/>
    </xf>
    <xf numFmtId="164" fontId="22" fillId="0" borderId="3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>
      <alignment vertical="center"/>
    </xf>
    <xf numFmtId="164" fontId="3" fillId="0" borderId="44" xfId="0" applyNumberFormat="1" applyFont="1" applyFill="1" applyBorder="1" applyAlignment="1">
      <alignment vertical="center"/>
    </xf>
    <xf numFmtId="164" fontId="8" fillId="4" borderId="52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vertical="center"/>
    </xf>
    <xf numFmtId="164" fontId="3" fillId="2" borderId="31" xfId="0" applyNumberFormat="1" applyFont="1" applyFill="1" applyBorder="1" applyAlignment="1">
      <alignment vertical="center"/>
    </xf>
    <xf numFmtId="164" fontId="12" fillId="2" borderId="53" xfId="0" applyNumberFormat="1" applyFont="1" applyFill="1" applyBorder="1" applyAlignment="1">
      <alignment horizontal="right" vertical="center"/>
    </xf>
    <xf numFmtId="164" fontId="29" fillId="9" borderId="54" xfId="0" applyNumberFormat="1" applyFont="1" applyFill="1" applyBorder="1" applyAlignment="1">
      <alignment horizontal="right" vertical="center"/>
    </xf>
    <xf numFmtId="164" fontId="3" fillId="0" borderId="48" xfId="0" applyNumberFormat="1" applyFont="1" applyFill="1" applyBorder="1" applyAlignment="1">
      <alignment vertical="center"/>
    </xf>
    <xf numFmtId="164" fontId="3" fillId="8" borderId="36" xfId="0" applyNumberFormat="1" applyFont="1" applyFill="1" applyBorder="1" applyAlignment="1">
      <alignment vertical="center"/>
    </xf>
    <xf numFmtId="164" fontId="3" fillId="0" borderId="55" xfId="0" applyNumberFormat="1" applyFont="1" applyFill="1" applyBorder="1" applyAlignment="1">
      <alignment vertical="center"/>
    </xf>
    <xf numFmtId="164" fontId="3" fillId="4" borderId="56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164" fontId="6" fillId="0" borderId="15" xfId="0" applyNumberFormat="1" applyFont="1" applyFill="1" applyBorder="1" applyAlignment="1">
      <alignment horizontal="left" vertical="center" wrapText="1"/>
    </xf>
    <xf numFmtId="164" fontId="3" fillId="0" borderId="50" xfId="0" applyNumberFormat="1" applyFont="1" applyFill="1" applyBorder="1" applyAlignment="1">
      <alignment vertical="center"/>
    </xf>
    <xf numFmtId="164" fontId="3" fillId="0" borderId="32" xfId="0" applyNumberFormat="1" applyFont="1" applyFill="1" applyBorder="1" applyAlignment="1">
      <alignment vertical="center"/>
    </xf>
  </cellXfs>
  <cellStyles count="19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tabSelected="1" topLeftCell="A97" workbookViewId="0">
      <selection activeCell="I102" sqref="I102"/>
    </sheetView>
  </sheetViews>
  <sheetFormatPr baseColWidth="10" defaultRowHeight="15" x14ac:dyDescent="0"/>
  <cols>
    <col min="1" max="1" width="7.5" customWidth="1"/>
    <col min="2" max="2" width="39" customWidth="1"/>
    <col min="9" max="9" width="13.1640625" customWidth="1"/>
  </cols>
  <sheetData>
    <row r="1" spans="1:9" ht="24" thickBo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9" thickBot="1">
      <c r="A2" s="4" t="s">
        <v>67</v>
      </c>
      <c r="B2" s="5"/>
      <c r="C2" s="6"/>
      <c r="D2" s="6"/>
      <c r="E2" s="6"/>
      <c r="F2" s="6"/>
      <c r="G2" s="6"/>
      <c r="H2" s="6"/>
      <c r="I2" s="5"/>
    </row>
    <row r="3" spans="1:9" ht="18" thickBot="1">
      <c r="A3" s="7" t="s">
        <v>1</v>
      </c>
      <c r="B3" s="8"/>
      <c r="C3" s="9"/>
      <c r="D3" s="9"/>
      <c r="E3" s="9"/>
      <c r="F3" s="9"/>
      <c r="G3" s="9"/>
      <c r="H3" s="9"/>
      <c r="I3" s="10"/>
    </row>
    <row r="4" spans="1:9" ht="25" thickBot="1">
      <c r="A4" s="374" t="s">
        <v>140</v>
      </c>
      <c r="B4" s="375"/>
      <c r="C4" s="94" t="s">
        <v>2</v>
      </c>
      <c r="D4" s="13" t="s">
        <v>3</v>
      </c>
      <c r="E4" s="13" t="s">
        <v>4</v>
      </c>
      <c r="F4" s="95" t="s">
        <v>5</v>
      </c>
      <c r="G4" s="13" t="s">
        <v>6</v>
      </c>
      <c r="H4" s="111" t="s">
        <v>7</v>
      </c>
      <c r="I4" s="13" t="s">
        <v>8</v>
      </c>
    </row>
    <row r="5" spans="1:9">
      <c r="A5" s="117"/>
      <c r="B5" s="120" t="s">
        <v>91</v>
      </c>
      <c r="C5" s="119">
        <v>10</v>
      </c>
      <c r="D5" s="120">
        <v>0</v>
      </c>
      <c r="E5" s="121">
        <v>10</v>
      </c>
      <c r="F5" s="122">
        <v>0</v>
      </c>
      <c r="G5" s="120">
        <v>0</v>
      </c>
      <c r="H5" s="124">
        <f t="shared" ref="H5:H11" si="0">SUM(D5:G5)</f>
        <v>10</v>
      </c>
      <c r="I5" s="120"/>
    </row>
    <row r="6" spans="1:9">
      <c r="A6" s="118"/>
      <c r="B6" s="63" t="s">
        <v>89</v>
      </c>
      <c r="C6" s="62">
        <v>10</v>
      </c>
      <c r="D6" s="63">
        <v>0</v>
      </c>
      <c r="E6" s="67">
        <v>10</v>
      </c>
      <c r="F6" s="123">
        <v>200</v>
      </c>
      <c r="G6" s="63">
        <v>0</v>
      </c>
      <c r="H6" s="125">
        <f t="shared" si="0"/>
        <v>210</v>
      </c>
      <c r="I6" s="67"/>
    </row>
    <row r="7" spans="1:9">
      <c r="A7" s="118"/>
      <c r="B7" s="135" t="s">
        <v>102</v>
      </c>
      <c r="C7" s="62">
        <v>10</v>
      </c>
      <c r="D7" s="63">
        <v>0</v>
      </c>
      <c r="E7" s="67">
        <v>10</v>
      </c>
      <c r="F7" s="123">
        <v>50</v>
      </c>
      <c r="G7" s="63">
        <v>0</v>
      </c>
      <c r="H7" s="125">
        <f t="shared" si="0"/>
        <v>60</v>
      </c>
      <c r="I7" s="63"/>
    </row>
    <row r="8" spans="1:9">
      <c r="A8" s="118"/>
      <c r="B8" s="135" t="s">
        <v>101</v>
      </c>
      <c r="C8" s="62">
        <v>10</v>
      </c>
      <c r="D8" s="63">
        <v>0</v>
      </c>
      <c r="E8" s="67">
        <v>10</v>
      </c>
      <c r="F8" s="123">
        <v>20</v>
      </c>
      <c r="G8" s="63">
        <v>0</v>
      </c>
      <c r="H8" s="125">
        <f t="shared" si="0"/>
        <v>30</v>
      </c>
      <c r="I8" s="67"/>
    </row>
    <row r="9" spans="1:9">
      <c r="A9" s="118"/>
      <c r="B9" s="63" t="s">
        <v>88</v>
      </c>
      <c r="C9" s="62">
        <v>10</v>
      </c>
      <c r="D9" s="63">
        <v>0</v>
      </c>
      <c r="E9" s="67">
        <v>50</v>
      </c>
      <c r="F9" s="123">
        <v>150</v>
      </c>
      <c r="G9" s="63">
        <v>0</v>
      </c>
      <c r="H9" s="125">
        <f t="shared" si="0"/>
        <v>200</v>
      </c>
      <c r="I9" s="63"/>
    </row>
    <row r="10" spans="1:9">
      <c r="A10" s="118"/>
      <c r="B10" s="63" t="s">
        <v>155</v>
      </c>
      <c r="C10" s="62">
        <v>10</v>
      </c>
      <c r="D10" s="63">
        <v>0</v>
      </c>
      <c r="E10" s="67">
        <v>10</v>
      </c>
      <c r="F10" s="123">
        <v>20</v>
      </c>
      <c r="G10" s="63">
        <v>0</v>
      </c>
      <c r="H10" s="125">
        <f t="shared" si="0"/>
        <v>30</v>
      </c>
      <c r="I10" s="67"/>
    </row>
    <row r="11" spans="1:9">
      <c r="A11" s="118"/>
      <c r="B11" s="63" t="s">
        <v>87</v>
      </c>
      <c r="C11" s="62">
        <v>10</v>
      </c>
      <c r="D11" s="63">
        <v>0</v>
      </c>
      <c r="E11" s="67">
        <v>50</v>
      </c>
      <c r="F11" s="123">
        <v>150</v>
      </c>
      <c r="G11" s="63">
        <v>0</v>
      </c>
      <c r="H11" s="125">
        <f t="shared" si="0"/>
        <v>200</v>
      </c>
      <c r="I11" s="63"/>
    </row>
    <row r="12" spans="1:9" ht="16" thickBot="1">
      <c r="A12" s="30"/>
      <c r="B12" s="112" t="s">
        <v>9</v>
      </c>
      <c r="C12" s="170">
        <f>SUM(C5:C11)</f>
        <v>70</v>
      </c>
      <c r="D12" s="113">
        <f>SUM(D6:D11)</f>
        <v>0</v>
      </c>
      <c r="E12" s="113">
        <f>SUM(E5:E11)</f>
        <v>150</v>
      </c>
      <c r="F12" s="113">
        <f>SUM(F5:F11)</f>
        <v>590</v>
      </c>
      <c r="G12" s="113">
        <v>0</v>
      </c>
      <c r="H12" s="114">
        <f>SUM(H5:H11)</f>
        <v>740</v>
      </c>
      <c r="I12" s="115">
        <f>SUM(D12:G12)</f>
        <v>740</v>
      </c>
    </row>
    <row r="13" spans="1:9" ht="25" thickBot="1">
      <c r="A13" s="376" t="s">
        <v>141</v>
      </c>
      <c r="B13" s="377"/>
      <c r="C13" s="26" t="s">
        <v>2</v>
      </c>
      <c r="D13" s="14" t="s">
        <v>3</v>
      </c>
      <c r="E13" s="12" t="s">
        <v>4</v>
      </c>
      <c r="F13" s="105" t="s">
        <v>97</v>
      </c>
      <c r="G13" s="12" t="s">
        <v>6</v>
      </c>
      <c r="H13" s="27" t="s">
        <v>7</v>
      </c>
      <c r="I13" s="12" t="s">
        <v>8</v>
      </c>
    </row>
    <row r="14" spans="1:9" ht="17">
      <c r="A14" s="126"/>
      <c r="B14" s="271" t="s">
        <v>113</v>
      </c>
      <c r="C14" s="130">
        <v>40</v>
      </c>
      <c r="D14" s="131">
        <v>0</v>
      </c>
      <c r="E14" s="131">
        <v>15</v>
      </c>
      <c r="F14" s="131">
        <v>10</v>
      </c>
      <c r="G14" s="131">
        <v>100</v>
      </c>
      <c r="H14" s="131">
        <f>SUM(D14:G14)</f>
        <v>125</v>
      </c>
      <c r="I14" s="132"/>
    </row>
    <row r="15" spans="1:9" ht="17">
      <c r="A15" s="126"/>
      <c r="B15" s="136" t="s">
        <v>90</v>
      </c>
      <c r="C15" s="129">
        <v>20</v>
      </c>
      <c r="D15" s="128">
        <v>0</v>
      </c>
      <c r="E15" s="128">
        <v>15</v>
      </c>
      <c r="F15" s="128">
        <v>50</v>
      </c>
      <c r="G15" s="128">
        <v>0</v>
      </c>
      <c r="H15" s="128">
        <f>SUM(D15:F15)</f>
        <v>65</v>
      </c>
      <c r="I15" s="133"/>
    </row>
    <row r="16" spans="1:9" ht="17">
      <c r="A16" s="126"/>
      <c r="B16" s="245" t="s">
        <v>142</v>
      </c>
      <c r="C16" s="137">
        <v>20</v>
      </c>
      <c r="D16" s="116">
        <v>0</v>
      </c>
      <c r="E16" s="116">
        <v>15</v>
      </c>
      <c r="F16" s="116">
        <v>50</v>
      </c>
      <c r="G16" s="128">
        <v>0</v>
      </c>
      <c r="H16" s="116">
        <f>SUM(D16:G16)</f>
        <v>65</v>
      </c>
      <c r="I16" s="134"/>
    </row>
    <row r="17" spans="1:9" ht="17">
      <c r="A17" s="126"/>
      <c r="B17" s="63" t="s">
        <v>87</v>
      </c>
      <c r="C17" s="129">
        <v>20</v>
      </c>
      <c r="D17" s="128">
        <v>0</v>
      </c>
      <c r="E17" s="128">
        <v>15</v>
      </c>
      <c r="F17" s="128">
        <v>50</v>
      </c>
      <c r="G17" s="128">
        <v>0</v>
      </c>
      <c r="H17" s="128">
        <f>SUM(D17:G17)</f>
        <v>65</v>
      </c>
      <c r="I17" s="134"/>
    </row>
    <row r="18" spans="1:9" ht="18" thickBot="1">
      <c r="A18" s="126"/>
      <c r="B18" s="70" t="s">
        <v>103</v>
      </c>
      <c r="C18" s="129">
        <v>20</v>
      </c>
      <c r="D18" s="128">
        <v>0</v>
      </c>
      <c r="E18" s="128">
        <v>15</v>
      </c>
      <c r="F18" s="128">
        <v>50</v>
      </c>
      <c r="G18" s="128">
        <v>0</v>
      </c>
      <c r="H18" s="128">
        <f>SUM(D18:G18)</f>
        <v>65</v>
      </c>
      <c r="I18" s="134"/>
    </row>
    <row r="19" spans="1:9" ht="16" thickBot="1">
      <c r="A19" s="30"/>
      <c r="B19" s="112" t="s">
        <v>10</v>
      </c>
      <c r="C19" s="170">
        <f t="shared" ref="C19:H19" si="1">SUM(C14:C18)</f>
        <v>120</v>
      </c>
      <c r="D19" s="113">
        <f t="shared" si="1"/>
        <v>0</v>
      </c>
      <c r="E19" s="113">
        <f t="shared" si="1"/>
        <v>75</v>
      </c>
      <c r="F19" s="113">
        <f t="shared" si="1"/>
        <v>210</v>
      </c>
      <c r="G19" s="113">
        <f t="shared" si="1"/>
        <v>100</v>
      </c>
      <c r="H19" s="114">
        <f t="shared" si="1"/>
        <v>385</v>
      </c>
      <c r="I19" s="127">
        <f>SUM(D19:G19)</f>
        <v>385</v>
      </c>
    </row>
    <row r="20" spans="1:9" ht="18" thickBot="1">
      <c r="A20" s="376" t="s">
        <v>118</v>
      </c>
      <c r="B20" s="377"/>
      <c r="C20" s="11"/>
      <c r="D20" s="12"/>
      <c r="E20" s="13"/>
      <c r="F20" s="95"/>
      <c r="G20" s="12"/>
      <c r="H20" s="31"/>
      <c r="I20" s="12"/>
    </row>
    <row r="21" spans="1:9" ht="25" thickBot="1">
      <c r="A21" s="372" t="s">
        <v>11</v>
      </c>
      <c r="B21" s="373"/>
      <c r="C21" s="11" t="s">
        <v>2</v>
      </c>
      <c r="D21" s="14" t="s">
        <v>3</v>
      </c>
      <c r="E21" s="12" t="s">
        <v>4</v>
      </c>
      <c r="F21" s="109" t="s">
        <v>5</v>
      </c>
      <c r="G21" s="12" t="s">
        <v>6</v>
      </c>
      <c r="H21" s="27" t="s">
        <v>7</v>
      </c>
      <c r="I21" s="12" t="s">
        <v>8</v>
      </c>
    </row>
    <row r="22" spans="1:9">
      <c r="A22" s="141" t="s">
        <v>12</v>
      </c>
      <c r="B22" s="142" t="s">
        <v>68</v>
      </c>
      <c r="C22" s="119">
        <v>10</v>
      </c>
      <c r="D22" s="144">
        <v>150</v>
      </c>
      <c r="E22" s="143">
        <v>20</v>
      </c>
      <c r="F22" s="143">
        <v>100</v>
      </c>
      <c r="G22" s="143">
        <v>100</v>
      </c>
      <c r="H22" s="143">
        <f>SUM(D22:G22)</f>
        <v>370</v>
      </c>
      <c r="I22" s="145"/>
    </row>
    <row r="23" spans="1:9">
      <c r="A23" s="146" t="s">
        <v>13</v>
      </c>
      <c r="B23" s="147" t="s">
        <v>143</v>
      </c>
      <c r="C23" s="62">
        <v>10</v>
      </c>
      <c r="D23" s="149">
        <v>150</v>
      </c>
      <c r="E23" s="148">
        <v>20</v>
      </c>
      <c r="F23" s="148">
        <v>100</v>
      </c>
      <c r="G23" s="148">
        <v>100</v>
      </c>
      <c r="H23" s="148">
        <f t="shared" ref="H23:H29" si="2">SUM(D23:G23)</f>
        <v>370</v>
      </c>
      <c r="I23" s="150"/>
    </row>
    <row r="24" spans="1:9">
      <c r="A24" s="146" t="s">
        <v>15</v>
      </c>
      <c r="B24" s="151" t="s">
        <v>104</v>
      </c>
      <c r="C24" s="62">
        <v>10</v>
      </c>
      <c r="D24" s="149">
        <v>0</v>
      </c>
      <c r="E24" s="148">
        <v>20</v>
      </c>
      <c r="F24" s="148">
        <v>20</v>
      </c>
      <c r="G24" s="148">
        <v>100</v>
      </c>
      <c r="H24" s="148">
        <f>SUM(D24:G24)</f>
        <v>140</v>
      </c>
      <c r="I24" s="150"/>
    </row>
    <row r="25" spans="1:9">
      <c r="A25" s="146" t="s">
        <v>16</v>
      </c>
      <c r="B25" s="151" t="s">
        <v>73</v>
      </c>
      <c r="C25" s="62">
        <v>10</v>
      </c>
      <c r="D25" s="149">
        <v>100</v>
      </c>
      <c r="E25" s="148">
        <v>20</v>
      </c>
      <c r="F25" s="148">
        <v>100</v>
      </c>
      <c r="G25" s="148">
        <v>100</v>
      </c>
      <c r="H25" s="148">
        <f>SUM(D25:G25)</f>
        <v>320</v>
      </c>
      <c r="I25" s="150"/>
    </row>
    <row r="26" spans="1:9">
      <c r="A26" s="146" t="s">
        <v>17</v>
      </c>
      <c r="B26" s="151" t="s">
        <v>74</v>
      </c>
      <c r="C26" s="62">
        <v>10</v>
      </c>
      <c r="D26" s="149">
        <v>0</v>
      </c>
      <c r="E26" s="148">
        <v>20</v>
      </c>
      <c r="F26" s="148">
        <v>20</v>
      </c>
      <c r="G26" s="148">
        <v>100</v>
      </c>
      <c r="H26" s="148">
        <f>SUM(D26:G26)</f>
        <v>140</v>
      </c>
      <c r="I26" s="150"/>
    </row>
    <row r="27" spans="1:9">
      <c r="A27" s="146" t="s">
        <v>19</v>
      </c>
      <c r="B27" s="151" t="s">
        <v>75</v>
      </c>
      <c r="C27" s="62">
        <v>10</v>
      </c>
      <c r="D27" s="149">
        <v>200</v>
      </c>
      <c r="E27" s="148">
        <v>20</v>
      </c>
      <c r="F27" s="148">
        <v>100</v>
      </c>
      <c r="G27" s="148">
        <v>100</v>
      </c>
      <c r="H27" s="148">
        <f>SUM(D27:G27)</f>
        <v>420</v>
      </c>
      <c r="I27" s="150"/>
    </row>
    <row r="28" spans="1:9">
      <c r="A28" s="146" t="s">
        <v>21</v>
      </c>
      <c r="B28" s="151" t="s">
        <v>14</v>
      </c>
      <c r="C28" s="62">
        <v>10</v>
      </c>
      <c r="D28" s="148">
        <v>0</v>
      </c>
      <c r="E28" s="148">
        <v>20</v>
      </c>
      <c r="F28" s="148">
        <v>20</v>
      </c>
      <c r="G28" s="148">
        <v>100</v>
      </c>
      <c r="H28" s="148">
        <f t="shared" si="2"/>
        <v>140</v>
      </c>
      <c r="I28" s="150"/>
    </row>
    <row r="29" spans="1:9" ht="16" thickBot="1">
      <c r="A29" s="152" t="s">
        <v>96</v>
      </c>
      <c r="B29" s="153" t="s">
        <v>144</v>
      </c>
      <c r="C29" s="69">
        <v>10</v>
      </c>
      <c r="D29" s="154">
        <v>0</v>
      </c>
      <c r="E29" s="154">
        <v>20</v>
      </c>
      <c r="F29" s="154">
        <v>20</v>
      </c>
      <c r="G29" s="154">
        <v>100</v>
      </c>
      <c r="H29" s="154">
        <f t="shared" si="2"/>
        <v>140</v>
      </c>
      <c r="I29" s="155"/>
    </row>
    <row r="30" spans="1:9" ht="16" thickBot="1">
      <c r="A30" s="138"/>
      <c r="B30" s="139" t="s">
        <v>20</v>
      </c>
      <c r="C30" s="171">
        <f t="shared" ref="C30:H30" si="3">SUM(C22:C29)</f>
        <v>80</v>
      </c>
      <c r="D30" s="33">
        <f t="shared" si="3"/>
        <v>600</v>
      </c>
      <c r="E30" s="33">
        <f t="shared" si="3"/>
        <v>160</v>
      </c>
      <c r="F30" s="33">
        <f t="shared" si="3"/>
        <v>480</v>
      </c>
      <c r="G30" s="33">
        <f t="shared" si="3"/>
        <v>800</v>
      </c>
      <c r="H30" s="33">
        <f t="shared" si="3"/>
        <v>2040</v>
      </c>
      <c r="I30" s="32">
        <f>SUM(D30:G30)</f>
        <v>2040</v>
      </c>
    </row>
    <row r="31" spans="1:9" ht="25" thickBot="1">
      <c r="A31" s="283"/>
      <c r="B31" s="284" t="s">
        <v>72</v>
      </c>
      <c r="C31" s="94" t="s">
        <v>2</v>
      </c>
      <c r="D31" s="111" t="s">
        <v>3</v>
      </c>
      <c r="E31" s="13" t="s">
        <v>4</v>
      </c>
      <c r="F31" s="95" t="s">
        <v>5</v>
      </c>
      <c r="G31" s="13" t="s">
        <v>6</v>
      </c>
      <c r="H31" s="285" t="s">
        <v>7</v>
      </c>
      <c r="I31" s="13" t="s">
        <v>8</v>
      </c>
    </row>
    <row r="32" spans="1:9" ht="15" customHeight="1">
      <c r="A32" s="292" t="s">
        <v>12</v>
      </c>
      <c r="B32" s="293" t="s">
        <v>106</v>
      </c>
      <c r="C32" s="294">
        <v>10</v>
      </c>
      <c r="D32" s="295">
        <v>100</v>
      </c>
      <c r="E32" s="295">
        <v>20</v>
      </c>
      <c r="F32" s="295">
        <v>100</v>
      </c>
      <c r="G32" s="295">
        <v>100</v>
      </c>
      <c r="H32" s="295">
        <f>SUM(D32:G32)</f>
        <v>320</v>
      </c>
      <c r="I32" s="296"/>
    </row>
    <row r="33" spans="1:10">
      <c r="A33" s="297" t="s">
        <v>13</v>
      </c>
      <c r="B33" s="289" t="s">
        <v>105</v>
      </c>
      <c r="C33" s="290">
        <v>10</v>
      </c>
      <c r="D33" s="291">
        <v>0</v>
      </c>
      <c r="E33" s="291">
        <v>20</v>
      </c>
      <c r="F33" s="291">
        <v>20</v>
      </c>
      <c r="G33" s="291">
        <v>100</v>
      </c>
      <c r="H33" s="291">
        <f t="shared" ref="H33:H38" si="4">SUM(D33:G33)</f>
        <v>140</v>
      </c>
      <c r="I33" s="298"/>
    </row>
    <row r="34" spans="1:10">
      <c r="A34" s="297" t="s">
        <v>15</v>
      </c>
      <c r="B34" s="289" t="s">
        <v>145</v>
      </c>
      <c r="C34" s="290">
        <v>10</v>
      </c>
      <c r="D34" s="291">
        <v>150</v>
      </c>
      <c r="E34" s="291">
        <v>20</v>
      </c>
      <c r="F34" s="291">
        <v>100</v>
      </c>
      <c r="G34" s="291">
        <v>100</v>
      </c>
      <c r="H34" s="291">
        <f t="shared" si="4"/>
        <v>370</v>
      </c>
      <c r="I34" s="298"/>
    </row>
    <row r="35" spans="1:10">
      <c r="A35" s="297" t="s">
        <v>16</v>
      </c>
      <c r="B35" s="289" t="s">
        <v>69</v>
      </c>
      <c r="C35" s="290">
        <v>10</v>
      </c>
      <c r="D35" s="291">
        <v>150</v>
      </c>
      <c r="E35" s="291">
        <v>20</v>
      </c>
      <c r="F35" s="291">
        <v>100</v>
      </c>
      <c r="G35" s="291">
        <v>100</v>
      </c>
      <c r="H35" s="291">
        <f t="shared" si="4"/>
        <v>370</v>
      </c>
      <c r="I35" s="298"/>
    </row>
    <row r="36" spans="1:10">
      <c r="A36" s="297" t="s">
        <v>17</v>
      </c>
      <c r="B36" s="289" t="s">
        <v>107</v>
      </c>
      <c r="C36" s="290">
        <v>10</v>
      </c>
      <c r="D36" s="291">
        <v>0</v>
      </c>
      <c r="E36" s="291">
        <v>20</v>
      </c>
      <c r="F36" s="291">
        <v>20</v>
      </c>
      <c r="G36" s="291">
        <v>100</v>
      </c>
      <c r="H36" s="291">
        <f t="shared" si="4"/>
        <v>140</v>
      </c>
      <c r="I36" s="298"/>
    </row>
    <row r="37" spans="1:10">
      <c r="A37" s="297" t="s">
        <v>19</v>
      </c>
      <c r="B37" s="289" t="s">
        <v>70</v>
      </c>
      <c r="C37" s="290">
        <v>10</v>
      </c>
      <c r="D37" s="291">
        <v>150</v>
      </c>
      <c r="E37" s="291">
        <v>20</v>
      </c>
      <c r="F37" s="291">
        <v>100</v>
      </c>
      <c r="G37" s="291">
        <v>100</v>
      </c>
      <c r="H37" s="291">
        <f t="shared" si="4"/>
        <v>370</v>
      </c>
      <c r="I37" s="298"/>
    </row>
    <row r="38" spans="1:10" ht="16" thickBot="1">
      <c r="A38" s="299" t="s">
        <v>21</v>
      </c>
      <c r="B38" s="300" t="s">
        <v>71</v>
      </c>
      <c r="C38" s="301">
        <v>10</v>
      </c>
      <c r="D38" s="302">
        <v>300</v>
      </c>
      <c r="E38" s="302">
        <v>20</v>
      </c>
      <c r="F38" s="302">
        <v>100</v>
      </c>
      <c r="G38" s="302">
        <v>100</v>
      </c>
      <c r="H38" s="302">
        <f t="shared" si="4"/>
        <v>520</v>
      </c>
      <c r="I38" s="303"/>
    </row>
    <row r="39" spans="1:10" ht="16" thickBot="1">
      <c r="A39" s="272"/>
      <c r="B39" s="273" t="s">
        <v>22</v>
      </c>
      <c r="C39" s="286">
        <f t="shared" ref="C39:H39" si="5">SUM(C32:C38)</f>
        <v>70</v>
      </c>
      <c r="D39" s="287">
        <f t="shared" si="5"/>
        <v>850</v>
      </c>
      <c r="E39" s="287">
        <f t="shared" si="5"/>
        <v>140</v>
      </c>
      <c r="F39" s="287">
        <f t="shared" si="5"/>
        <v>540</v>
      </c>
      <c r="G39" s="287">
        <f t="shared" si="5"/>
        <v>700</v>
      </c>
      <c r="H39" s="287">
        <f t="shared" si="5"/>
        <v>2230</v>
      </c>
      <c r="I39" s="288">
        <f>SUM(D39:G39)</f>
        <v>2230</v>
      </c>
      <c r="J39" t="s">
        <v>162</v>
      </c>
    </row>
    <row r="40" spans="1:10" ht="16" thickBot="1">
      <c r="A40" s="274" t="s">
        <v>146</v>
      </c>
      <c r="B40" s="41" t="s">
        <v>147</v>
      </c>
      <c r="C40" s="10">
        <v>10</v>
      </c>
      <c r="D40" s="18">
        <v>0</v>
      </c>
      <c r="E40" s="10">
        <v>20</v>
      </c>
      <c r="F40" s="18">
        <v>20</v>
      </c>
      <c r="G40" s="10">
        <v>100</v>
      </c>
      <c r="H40" s="18">
        <f>SUM(D40:G40)</f>
        <v>140</v>
      </c>
      <c r="I40" s="41"/>
    </row>
    <row r="41" spans="1:10" s="275" customFormat="1" ht="16" thickBot="1">
      <c r="A41" s="140"/>
      <c r="B41" s="112" t="s">
        <v>23</v>
      </c>
      <c r="C41" s="172">
        <f>SUM(C30+C39+C40)</f>
        <v>160</v>
      </c>
      <c r="D41" s="100">
        <f>SUM(D30+D39)</f>
        <v>1450</v>
      </c>
      <c r="E41" s="100">
        <f>SUM(E30+E39+E40)</f>
        <v>320</v>
      </c>
      <c r="F41" s="100">
        <f>SUM(F30+F39+F40)</f>
        <v>1040</v>
      </c>
      <c r="G41" s="100">
        <f>SUM(G30+G39+G40)</f>
        <v>1600</v>
      </c>
      <c r="H41" s="100">
        <f>SUM(H30+H39+H40)</f>
        <v>4410</v>
      </c>
      <c r="I41" s="37">
        <f>SUM(D41:G41)</f>
        <v>4410</v>
      </c>
      <c r="J41" s="397"/>
    </row>
    <row r="42" spans="1:10" ht="25" thickBot="1">
      <c r="A42" s="376" t="s">
        <v>110</v>
      </c>
      <c r="B42" s="377"/>
      <c r="C42" s="11"/>
      <c r="D42" s="14" t="s">
        <v>3</v>
      </c>
      <c r="E42" s="12" t="s">
        <v>4</v>
      </c>
      <c r="F42" s="109" t="s">
        <v>5</v>
      </c>
      <c r="G42" s="12" t="s">
        <v>6</v>
      </c>
      <c r="H42" s="27" t="s">
        <v>7</v>
      </c>
      <c r="I42" s="12" t="s">
        <v>8</v>
      </c>
    </row>
    <row r="43" spans="1:10" ht="18" thickBot="1">
      <c r="A43" s="38" t="s">
        <v>108</v>
      </c>
      <c r="B43" s="10"/>
      <c r="C43" s="174">
        <v>60</v>
      </c>
      <c r="D43" s="40">
        <v>150</v>
      </c>
      <c r="E43" s="41">
        <v>250</v>
      </c>
      <c r="F43" s="41">
        <v>50</v>
      </c>
      <c r="G43" s="41">
        <v>540</v>
      </c>
      <c r="H43" s="42">
        <f>SUM(D43:G43)</f>
        <v>990</v>
      </c>
      <c r="I43" s="41">
        <f>SUM(D43:G43)</f>
        <v>990</v>
      </c>
    </row>
    <row r="44" spans="1:10" ht="16" thickBot="1">
      <c r="A44" s="45"/>
      <c r="B44" s="5"/>
      <c r="C44" s="166"/>
      <c r="D44" s="46"/>
      <c r="E44" s="46"/>
      <c r="F44" s="46"/>
      <c r="G44" s="46"/>
      <c r="H44" s="46"/>
      <c r="I44" s="44"/>
    </row>
    <row r="45" spans="1:10" ht="17">
      <c r="A45" s="278" t="s">
        <v>24</v>
      </c>
      <c r="B45" s="279"/>
      <c r="C45" s="5"/>
      <c r="D45" s="46"/>
      <c r="E45" s="46"/>
      <c r="F45" s="46"/>
      <c r="G45" s="46"/>
      <c r="H45" s="46"/>
      <c r="I45" s="418"/>
    </row>
    <row r="46" spans="1:10" ht="16" thickBot="1">
      <c r="A46" s="156" t="s">
        <v>149</v>
      </c>
      <c r="B46" s="280"/>
      <c r="C46" s="417"/>
      <c r="D46" s="82"/>
      <c r="E46" s="419"/>
      <c r="F46" s="82"/>
      <c r="G46" s="82"/>
      <c r="H46" s="82"/>
      <c r="I46" s="96"/>
    </row>
    <row r="47" spans="1:10" ht="16" thickBot="1">
      <c r="A47" s="158"/>
      <c r="B47" s="277" t="s">
        <v>148</v>
      </c>
      <c r="C47" s="410">
        <v>10</v>
      </c>
      <c r="D47" s="36">
        <v>0</v>
      </c>
      <c r="E47" s="36">
        <v>20</v>
      </c>
      <c r="F47" s="36">
        <v>20</v>
      </c>
      <c r="G47" s="36">
        <v>100</v>
      </c>
      <c r="H47" s="157">
        <f t="shared" ref="H47:H48" si="6">SUM(D47:G47)</f>
        <v>140</v>
      </c>
      <c r="I47" s="35"/>
    </row>
    <row r="48" spans="1:10" ht="16" thickBot="1">
      <c r="A48" s="158"/>
      <c r="B48" s="36" t="s">
        <v>76</v>
      </c>
      <c r="C48" s="410">
        <v>10</v>
      </c>
      <c r="D48" s="36">
        <v>0</v>
      </c>
      <c r="E48" s="36">
        <v>20</v>
      </c>
      <c r="F48" s="36">
        <v>20</v>
      </c>
      <c r="G48" s="36">
        <v>100</v>
      </c>
      <c r="H48" s="157">
        <f t="shared" si="6"/>
        <v>140</v>
      </c>
      <c r="I48" s="36"/>
    </row>
    <row r="49" spans="1:10" ht="16" thickBot="1">
      <c r="A49" s="276"/>
      <c r="B49" s="159" t="s">
        <v>25</v>
      </c>
      <c r="C49" s="174">
        <f>SUM(C47:C48)</f>
        <v>20</v>
      </c>
      <c r="D49" s="160">
        <f>SUM(D47:D48)</f>
        <v>0</v>
      </c>
      <c r="E49" s="160">
        <f>SUM(E47:E48)</f>
        <v>40</v>
      </c>
      <c r="F49" s="160">
        <f>SUM(F47:F48)</f>
        <v>40</v>
      </c>
      <c r="G49" s="160">
        <f>SUM(G47:G48)</f>
        <v>200</v>
      </c>
      <c r="H49" s="34">
        <f>SUM(D49:G49)</f>
        <v>280</v>
      </c>
      <c r="I49" s="34">
        <f>H49</f>
        <v>280</v>
      </c>
    </row>
    <row r="50" spans="1:10" ht="16" thickBot="1">
      <c r="A50" s="281"/>
      <c r="B50" s="44"/>
      <c r="C50" s="44"/>
      <c r="D50" s="46"/>
      <c r="E50" s="47"/>
      <c r="F50" s="46"/>
      <c r="G50" s="47"/>
      <c r="H50" s="47"/>
      <c r="I50" s="15"/>
    </row>
    <row r="51" spans="1:10">
      <c r="A51" s="45" t="s">
        <v>77</v>
      </c>
      <c r="B51" s="5"/>
      <c r="C51" s="411"/>
      <c r="D51" s="46"/>
      <c r="E51" s="15"/>
      <c r="F51" s="44"/>
      <c r="G51" s="15"/>
      <c r="H51" s="47"/>
      <c r="I51" s="15"/>
    </row>
    <row r="52" spans="1:10" ht="16" thickBot="1">
      <c r="A52" s="415"/>
      <c r="B52" s="24" t="s">
        <v>26</v>
      </c>
      <c r="C52" s="412">
        <v>30</v>
      </c>
      <c r="D52" s="81">
        <v>0</v>
      </c>
      <c r="E52" s="23">
        <v>30</v>
      </c>
      <c r="F52" s="96">
        <v>30</v>
      </c>
      <c r="G52" s="23">
        <v>300</v>
      </c>
      <c r="H52" s="93">
        <f>SUM(D52:G52)</f>
        <v>360</v>
      </c>
      <c r="I52" s="23">
        <f>SUM(D51:G52)</f>
        <v>360</v>
      </c>
    </row>
    <row r="53" spans="1:10" ht="16" thickBot="1">
      <c r="A53" s="38" t="s">
        <v>78</v>
      </c>
      <c r="B53" s="10"/>
      <c r="C53" s="97"/>
      <c r="D53" s="42"/>
      <c r="E53" s="41"/>
      <c r="F53" s="97"/>
      <c r="G53" s="41"/>
      <c r="H53" s="40"/>
      <c r="I53" s="41"/>
    </row>
    <row r="54" spans="1:10">
      <c r="A54" s="415"/>
      <c r="B54" s="17" t="s">
        <v>114</v>
      </c>
      <c r="C54" s="413">
        <v>10</v>
      </c>
      <c r="D54" s="29">
        <v>0</v>
      </c>
      <c r="E54" s="19">
        <v>10</v>
      </c>
      <c r="F54" s="48">
        <v>10</v>
      </c>
      <c r="G54" s="19">
        <v>100</v>
      </c>
      <c r="H54" s="49">
        <f>SUM(E54:G54)</f>
        <v>120</v>
      </c>
      <c r="I54" s="175"/>
    </row>
    <row r="55" spans="1:10">
      <c r="A55" s="20"/>
      <c r="B55" s="22" t="s">
        <v>109</v>
      </c>
      <c r="C55" s="413">
        <v>10</v>
      </c>
      <c r="D55" s="29">
        <v>0</v>
      </c>
      <c r="E55" s="19">
        <v>10</v>
      </c>
      <c r="F55" s="48">
        <v>10</v>
      </c>
      <c r="G55" s="19">
        <v>100</v>
      </c>
      <c r="H55" s="49">
        <f t="shared" ref="H55:H56" si="7">SUM(E55:G55)</f>
        <v>120</v>
      </c>
      <c r="I55" s="19"/>
    </row>
    <row r="56" spans="1:10" ht="16" thickBot="1">
      <c r="A56" s="20"/>
      <c r="B56" s="24" t="s">
        <v>79</v>
      </c>
      <c r="C56" s="413">
        <v>10</v>
      </c>
      <c r="D56" s="29">
        <v>0</v>
      </c>
      <c r="E56" s="19">
        <v>10</v>
      </c>
      <c r="F56" s="48">
        <v>10</v>
      </c>
      <c r="G56" s="19">
        <v>0</v>
      </c>
      <c r="H56" s="49">
        <f t="shared" si="7"/>
        <v>20</v>
      </c>
      <c r="I56" s="23"/>
    </row>
    <row r="57" spans="1:10" ht="16" thickBot="1">
      <c r="A57" s="20"/>
      <c r="B57" s="8" t="s">
        <v>95</v>
      </c>
      <c r="C57" s="174">
        <f>SUM(C54:C56)</f>
        <v>30</v>
      </c>
      <c r="D57" s="42">
        <v>0</v>
      </c>
      <c r="E57" s="41">
        <f>SUM(E54:E56)</f>
        <v>30</v>
      </c>
      <c r="F57" s="97">
        <f>SUM(F54:F56)</f>
        <v>30</v>
      </c>
      <c r="G57" s="41">
        <f>SUM(G54:G56)</f>
        <v>200</v>
      </c>
      <c r="H57" s="40">
        <f>SUM(H54:H56)</f>
        <v>260</v>
      </c>
      <c r="I57" s="19">
        <f>SUM(H54:H56)</f>
        <v>260</v>
      </c>
    </row>
    <row r="58" spans="1:10" ht="16" thickBot="1">
      <c r="A58" s="8"/>
      <c r="B58" s="416" t="s">
        <v>27</v>
      </c>
      <c r="C58" s="414">
        <f>SUM(C43+C49+C52+C57)</f>
        <v>140</v>
      </c>
      <c r="D58" s="99">
        <f>SUM(D43+D49)</f>
        <v>150</v>
      </c>
      <c r="E58" s="52">
        <f>SUM(E43+E49+F52+F54+F55+F56)</f>
        <v>350</v>
      </c>
      <c r="F58" s="52">
        <f>SUM(F43+F49+F52+F54+F55+F56)</f>
        <v>150</v>
      </c>
      <c r="G58" s="52">
        <f>SUM(G43+G49+G52+G57)</f>
        <v>1240</v>
      </c>
      <c r="H58" s="52">
        <f>SUM(D58:G58)</f>
        <v>1890</v>
      </c>
      <c r="I58" s="52">
        <f>SUM(I43+I49+I52+I57)</f>
        <v>1890</v>
      </c>
    </row>
    <row r="59" spans="1:10" ht="16" thickBot="1">
      <c r="A59" s="50"/>
      <c r="B59" s="416" t="s">
        <v>98</v>
      </c>
      <c r="C59" s="414"/>
      <c r="D59" s="99"/>
      <c r="E59" s="52"/>
      <c r="F59" s="52"/>
      <c r="G59" s="52">
        <f>SUM(G19+G41+G58)</f>
        <v>2940</v>
      </c>
      <c r="H59" s="52"/>
      <c r="I59" s="52"/>
      <c r="J59" s="396"/>
    </row>
    <row r="60" spans="1:10" ht="34" thickBot="1">
      <c r="A60" s="333" t="s">
        <v>152</v>
      </c>
      <c r="B60" s="265"/>
      <c r="C60" s="26" t="s">
        <v>2</v>
      </c>
      <c r="D60" s="420" t="s">
        <v>3</v>
      </c>
      <c r="E60" s="420" t="s">
        <v>4</v>
      </c>
      <c r="F60" s="421" t="s">
        <v>99</v>
      </c>
      <c r="G60" s="420" t="s">
        <v>28</v>
      </c>
      <c r="H60" s="420" t="s">
        <v>7</v>
      </c>
      <c r="I60" s="104"/>
    </row>
    <row r="61" spans="1:10" ht="27" customHeight="1">
      <c r="A61" s="324" t="s">
        <v>154</v>
      </c>
      <c r="B61" s="325"/>
      <c r="C61" s="326">
        <v>100</v>
      </c>
      <c r="D61" s="318">
        <v>1500</v>
      </c>
      <c r="E61" s="318">
        <v>60</v>
      </c>
      <c r="F61" s="323">
        <v>0</v>
      </c>
      <c r="G61" s="320">
        <v>0</v>
      </c>
      <c r="H61" s="320">
        <v>1560</v>
      </c>
      <c r="I61" s="120">
        <v>1560</v>
      </c>
    </row>
    <row r="62" spans="1:10" ht="27" customHeight="1">
      <c r="A62" s="368" t="s">
        <v>150</v>
      </c>
      <c r="B62" s="369"/>
      <c r="C62" s="354">
        <v>150</v>
      </c>
      <c r="D62" s="344">
        <v>2000</v>
      </c>
      <c r="E62" s="344">
        <v>60</v>
      </c>
      <c r="F62" s="344">
        <v>5000</v>
      </c>
      <c r="G62" s="344">
        <v>1500</v>
      </c>
      <c r="H62" s="344">
        <f>SUM(D62:G63)</f>
        <v>8560</v>
      </c>
      <c r="I62" s="346">
        <f>H62</f>
        <v>8560</v>
      </c>
    </row>
    <row r="63" spans="1:10" ht="14" customHeight="1">
      <c r="A63" s="368"/>
      <c r="B63" s="369"/>
      <c r="C63" s="355"/>
      <c r="D63" s="345"/>
      <c r="E63" s="345"/>
      <c r="F63" s="345"/>
      <c r="G63" s="345"/>
      <c r="H63" s="345"/>
      <c r="I63" s="347"/>
    </row>
    <row r="64" spans="1:10" ht="41" customHeight="1" thickBot="1">
      <c r="A64" s="368" t="s">
        <v>153</v>
      </c>
      <c r="B64" s="369"/>
      <c r="C64" s="327">
        <v>250</v>
      </c>
      <c r="D64" s="321">
        <v>10000</v>
      </c>
      <c r="E64" s="319">
        <v>100</v>
      </c>
      <c r="F64" s="321">
        <v>30500</v>
      </c>
      <c r="G64" s="321">
        <v>5000</v>
      </c>
      <c r="H64" s="321">
        <f>SUM(D64:G64)</f>
        <v>45600</v>
      </c>
      <c r="I64" s="322">
        <v>45600</v>
      </c>
    </row>
    <row r="65" spans="1:10" ht="34" customHeight="1" thickBot="1">
      <c r="A65" s="370" t="s">
        <v>92</v>
      </c>
      <c r="B65" s="371"/>
      <c r="C65" s="315" t="s">
        <v>2</v>
      </c>
      <c r="D65" s="316" t="s">
        <v>3</v>
      </c>
      <c r="E65" s="316" t="s">
        <v>4</v>
      </c>
      <c r="F65" s="317" t="s">
        <v>99</v>
      </c>
      <c r="G65" s="316" t="s">
        <v>28</v>
      </c>
      <c r="H65" s="316" t="s">
        <v>7</v>
      </c>
      <c r="I65" s="54"/>
    </row>
    <row r="66" spans="1:10" ht="29" customHeight="1" thickBot="1">
      <c r="A66" s="358" t="s">
        <v>80</v>
      </c>
      <c r="B66" s="359"/>
      <c r="C66" s="28">
        <v>50</v>
      </c>
      <c r="D66" s="161">
        <v>100</v>
      </c>
      <c r="E66" s="162">
        <v>50</v>
      </c>
      <c r="F66" s="161">
        <v>0</v>
      </c>
      <c r="G66" s="161">
        <v>300</v>
      </c>
      <c r="H66" s="163">
        <f>SUM(D66:G66)</f>
        <v>450</v>
      </c>
      <c r="I66" s="164"/>
    </row>
    <row r="67" spans="1:10" ht="29" customHeight="1" thickBot="1">
      <c r="A67" s="358" t="s">
        <v>81</v>
      </c>
      <c r="B67" s="359"/>
      <c r="C67" s="28">
        <v>50</v>
      </c>
      <c r="D67" s="161">
        <v>200</v>
      </c>
      <c r="E67" s="162">
        <v>50</v>
      </c>
      <c r="F67" s="161">
        <v>0</v>
      </c>
      <c r="G67" s="161">
        <v>300</v>
      </c>
      <c r="H67" s="163">
        <f t="shared" ref="H67" si="8">SUM(D67:G67)</f>
        <v>550</v>
      </c>
      <c r="I67" s="165"/>
    </row>
    <row r="68" spans="1:10" ht="40" customHeight="1" thickBot="1">
      <c r="A68" s="422"/>
      <c r="B68" s="423" t="s">
        <v>29</v>
      </c>
      <c r="C68" s="328">
        <f t="shared" ref="C68:H68" si="9">SUM(C66:C67)</f>
        <v>100</v>
      </c>
      <c r="D68" s="32">
        <f t="shared" si="9"/>
        <v>300</v>
      </c>
      <c r="E68" s="32">
        <f t="shared" si="9"/>
        <v>100</v>
      </c>
      <c r="F68" s="32">
        <f t="shared" si="9"/>
        <v>0</v>
      </c>
      <c r="G68" s="32">
        <f t="shared" si="9"/>
        <v>600</v>
      </c>
      <c r="H68" s="32">
        <f t="shared" si="9"/>
        <v>1000</v>
      </c>
      <c r="I68" s="32">
        <f>SUM(D68:G68)</f>
        <v>1000</v>
      </c>
    </row>
    <row r="69" spans="1:10" ht="40" customHeight="1" thickBot="1">
      <c r="A69" s="350" t="s">
        <v>151</v>
      </c>
      <c r="B69" s="351"/>
      <c r="C69" s="328">
        <v>150</v>
      </c>
      <c r="D69" s="44">
        <v>600</v>
      </c>
      <c r="E69" s="44">
        <v>300</v>
      </c>
      <c r="F69" s="15">
        <v>0</v>
      </c>
      <c r="G69" s="15">
        <v>900</v>
      </c>
      <c r="H69" s="15">
        <f>SUM(D69:G69)</f>
        <v>1800</v>
      </c>
      <c r="I69" s="15">
        <v>1800</v>
      </c>
    </row>
    <row r="70" spans="1:10" ht="26" customHeight="1" thickBot="1">
      <c r="A70" s="424" t="s">
        <v>159</v>
      </c>
      <c r="B70" s="348"/>
      <c r="C70" s="343">
        <f>SUM(C61+C62+C64+C68+C69)</f>
        <v>750</v>
      </c>
      <c r="D70" s="336">
        <f>SUM(D61:D64)+D68+D69</f>
        <v>14400</v>
      </c>
      <c r="E70" s="336">
        <f>SUM(E61:E64)+E68+E69</f>
        <v>620</v>
      </c>
      <c r="F70" s="337">
        <f>SUM(F62:F64)+F68</f>
        <v>35500</v>
      </c>
      <c r="G70" s="337">
        <f>SUM(G61:G64)+G68+G69</f>
        <v>8000</v>
      </c>
      <c r="H70" s="337">
        <f>SUM(D70:G70)</f>
        <v>58520</v>
      </c>
      <c r="I70" s="337">
        <f>SUM(I61+I62+I64+I68+I69)</f>
        <v>58520</v>
      </c>
      <c r="J70" s="396"/>
    </row>
    <row r="71" spans="1:10" ht="39" customHeight="1" thickBot="1">
      <c r="A71" s="262" t="s">
        <v>30</v>
      </c>
      <c r="B71" s="263"/>
      <c r="C71" s="330"/>
      <c r="D71" s="59" t="s">
        <v>3</v>
      </c>
      <c r="E71" s="314" t="s">
        <v>4</v>
      </c>
      <c r="F71" s="60" t="s">
        <v>99</v>
      </c>
      <c r="G71" s="15"/>
      <c r="H71" s="334" t="s">
        <v>7</v>
      </c>
      <c r="I71" s="331"/>
    </row>
    <row r="72" spans="1:10" ht="27" customHeight="1" thickBot="1">
      <c r="A72" s="262" t="s">
        <v>82</v>
      </c>
      <c r="B72" s="263"/>
      <c r="C72" s="330"/>
      <c r="D72" s="59">
        <v>300</v>
      </c>
      <c r="E72" s="59">
        <v>50</v>
      </c>
      <c r="F72" s="60">
        <v>50</v>
      </c>
      <c r="G72" s="15"/>
      <c r="H72" s="334">
        <f>SUM(D72:F72)</f>
        <v>400</v>
      </c>
      <c r="I72" s="335"/>
    </row>
    <row r="73" spans="1:10" ht="28" customHeight="1" thickBot="1">
      <c r="A73" s="304" t="s">
        <v>156</v>
      </c>
      <c r="B73" s="107"/>
      <c r="C73" s="329">
        <v>30</v>
      </c>
      <c r="D73" s="5">
        <v>300</v>
      </c>
      <c r="E73" s="5">
        <v>50</v>
      </c>
      <c r="F73" s="17">
        <v>50</v>
      </c>
      <c r="G73" s="17"/>
      <c r="H73" s="47">
        <f>SUM(D73:G73)</f>
        <v>400</v>
      </c>
      <c r="I73" s="64"/>
    </row>
    <row r="74" spans="1:10" ht="28" customHeight="1" thickBot="1">
      <c r="A74" s="106" t="s">
        <v>157</v>
      </c>
      <c r="B74" s="264"/>
      <c r="C74" s="39">
        <v>30</v>
      </c>
      <c r="D74" s="5">
        <v>0</v>
      </c>
      <c r="E74" s="5">
        <v>50</v>
      </c>
      <c r="F74" s="17">
        <v>50</v>
      </c>
      <c r="G74" s="17"/>
      <c r="H74" s="47">
        <f>SUM(D74:G74)</f>
        <v>100</v>
      </c>
      <c r="I74" s="64"/>
    </row>
    <row r="75" spans="1:10" ht="28" customHeight="1" thickBot="1">
      <c r="A75" s="360" t="s">
        <v>31</v>
      </c>
      <c r="B75" s="361"/>
      <c r="C75" s="39">
        <f>SUM(C73:C74)</f>
        <v>60</v>
      </c>
      <c r="D75" s="5">
        <v>300</v>
      </c>
      <c r="E75" s="5">
        <v>50</v>
      </c>
      <c r="F75" s="17">
        <v>50</v>
      </c>
      <c r="G75" s="17"/>
      <c r="H75" s="47">
        <f>SUM(D75:G75)</f>
        <v>400</v>
      </c>
      <c r="I75" s="332"/>
    </row>
    <row r="76" spans="1:10" ht="21" customHeight="1" thickBot="1">
      <c r="A76" s="425" t="s">
        <v>160</v>
      </c>
      <c r="B76" s="349"/>
      <c r="C76" s="173">
        <f>SUM(C73:C75)</f>
        <v>120</v>
      </c>
      <c r="D76" s="339">
        <f>SUM(D72:D75)</f>
        <v>900</v>
      </c>
      <c r="E76" s="339">
        <f>SUM(E72:E75)</f>
        <v>200</v>
      </c>
      <c r="F76" s="339">
        <f>SUM(F72:F75)</f>
        <v>200</v>
      </c>
      <c r="G76" s="337"/>
      <c r="H76" s="337">
        <f>SUM(H72:H75)</f>
        <v>1300</v>
      </c>
      <c r="I76" s="342">
        <f>SUM(D76:F76)</f>
        <v>1300</v>
      </c>
    </row>
    <row r="77" spans="1:10" ht="36" customHeight="1" thickBot="1">
      <c r="A77" s="259" t="s">
        <v>111</v>
      </c>
      <c r="B77" s="305"/>
      <c r="C77" s="26" t="s">
        <v>2</v>
      </c>
      <c r="D77" s="44" t="s">
        <v>32</v>
      </c>
      <c r="E77" s="314" t="s">
        <v>4</v>
      </c>
      <c r="F77" s="60" t="s">
        <v>158</v>
      </c>
      <c r="G77" s="15"/>
      <c r="H77" s="15"/>
      <c r="I77" s="15"/>
    </row>
    <row r="78" spans="1:10" ht="28" customHeight="1" thickBot="1">
      <c r="A78" s="306" t="s">
        <v>85</v>
      </c>
      <c r="B78" s="307"/>
      <c r="C78" s="338">
        <v>300</v>
      </c>
      <c r="D78" s="41">
        <v>2500</v>
      </c>
      <c r="E78" s="97">
        <v>50</v>
      </c>
      <c r="F78" s="41">
        <v>1000</v>
      </c>
      <c r="G78" s="41"/>
      <c r="H78" s="41">
        <f>SUM(D78:G78)</f>
        <v>3550</v>
      </c>
      <c r="I78" s="41">
        <f>SUM(D78:F78)</f>
        <v>3550</v>
      </c>
      <c r="J78" s="340"/>
    </row>
    <row r="79" spans="1:10" ht="28" customHeight="1" thickBot="1">
      <c r="A79" s="429" t="s">
        <v>112</v>
      </c>
      <c r="B79" s="261"/>
      <c r="C79" s="26" t="s">
        <v>2</v>
      </c>
      <c r="D79" s="44" t="s">
        <v>32</v>
      </c>
      <c r="E79" s="314" t="s">
        <v>4</v>
      </c>
      <c r="F79" s="60" t="s">
        <v>158</v>
      </c>
      <c r="G79" s="15"/>
      <c r="H79" s="15"/>
      <c r="I79" s="15"/>
    </row>
    <row r="80" spans="1:10" ht="22" customHeight="1" thickBot="1">
      <c r="A80" s="260" t="s">
        <v>83</v>
      </c>
      <c r="B80" s="168"/>
      <c r="C80" s="39">
        <v>100</v>
      </c>
      <c r="D80" s="41">
        <v>1000</v>
      </c>
      <c r="E80" s="97">
        <v>50</v>
      </c>
      <c r="F80" s="41">
        <v>1000</v>
      </c>
      <c r="G80" s="41"/>
      <c r="H80" s="41">
        <f>SUM(D80:F80)</f>
        <v>2050</v>
      </c>
      <c r="I80" s="41"/>
    </row>
    <row r="81" spans="1:11" ht="16" thickBot="1">
      <c r="A81" s="167" t="s">
        <v>84</v>
      </c>
      <c r="C81" s="43">
        <v>100</v>
      </c>
      <c r="D81" s="44">
        <v>2000</v>
      </c>
      <c r="E81" s="44">
        <v>50</v>
      </c>
      <c r="F81" s="15">
        <v>1000</v>
      </c>
      <c r="G81" s="15"/>
      <c r="H81" s="15">
        <f>SUM(D81:F81)</f>
        <v>3050</v>
      </c>
      <c r="I81" s="15"/>
    </row>
    <row r="82" spans="1:11" ht="16" thickBot="1">
      <c r="A82" s="362" t="s">
        <v>34</v>
      </c>
      <c r="B82" s="363"/>
      <c r="C82" s="341">
        <f>SUM(C78+C80+C81)</f>
        <v>500</v>
      </c>
      <c r="D82" s="398">
        <f>SUM(D78+D80+D81)</f>
        <v>5500</v>
      </c>
      <c r="E82" s="399">
        <f>SUM(E78+E80+E81)</f>
        <v>150</v>
      </c>
      <c r="F82" s="398">
        <f>SUM(F78+F80+F81)</f>
        <v>3000</v>
      </c>
      <c r="G82" s="400"/>
      <c r="H82" s="398">
        <f>SUM(D82:F82)</f>
        <v>8650</v>
      </c>
      <c r="I82" s="398">
        <f>SUM(H78+H80+H81)</f>
        <v>8650</v>
      </c>
      <c r="J82" s="396"/>
      <c r="K82" s="396"/>
    </row>
    <row r="83" spans="1:11" ht="16" thickBot="1">
      <c r="A83" s="108"/>
      <c r="B83" s="176" t="s">
        <v>35</v>
      </c>
      <c r="C83" s="177">
        <f>SUM(C12+C19+C41+C58+C70+C76+C82)</f>
        <v>1860</v>
      </c>
      <c r="D83" s="178">
        <f>SUM(D41+D58+D70+D76+D82)</f>
        <v>22400</v>
      </c>
      <c r="E83" s="178">
        <f>SUM(E12+E19+E41+E58+E70+E76+E82)</f>
        <v>1865</v>
      </c>
      <c r="F83" s="179">
        <f>SUM(F12+F19+F41+F58+F70+F76+F82)</f>
        <v>40690</v>
      </c>
      <c r="G83" s="179">
        <f>SUM(G12+G19+G41+G58)</f>
        <v>2940</v>
      </c>
      <c r="H83" s="179">
        <f>SUM(D83:G83)+G84</f>
        <v>75895</v>
      </c>
      <c r="I83" s="179">
        <f>SUM(I12+I19+I41+I58+I70+I76+I82)</f>
        <v>75895</v>
      </c>
      <c r="J83" s="396"/>
      <c r="K83" s="396"/>
    </row>
    <row r="84" spans="1:11" ht="16" thickBot="1">
      <c r="A84" s="282"/>
      <c r="B84" s="51" t="s">
        <v>161</v>
      </c>
      <c r="C84" s="426"/>
      <c r="D84" s="427"/>
      <c r="E84" s="427"/>
      <c r="F84" s="427"/>
      <c r="G84" s="427">
        <v>8000</v>
      </c>
      <c r="H84" s="427"/>
      <c r="I84" s="428"/>
    </row>
    <row r="85" spans="1:11" ht="25" thickBot="1">
      <c r="A85" s="404" t="s">
        <v>36</v>
      </c>
      <c r="B85" s="433"/>
      <c r="C85" s="26" t="s">
        <v>2</v>
      </c>
      <c r="D85" s="431" t="s">
        <v>37</v>
      </c>
      <c r="E85" s="431" t="s">
        <v>4</v>
      </c>
      <c r="F85" s="314" t="s">
        <v>38</v>
      </c>
      <c r="G85" s="314" t="s">
        <v>39</v>
      </c>
      <c r="H85" s="314" t="s">
        <v>40</v>
      </c>
      <c r="I85" s="432"/>
    </row>
    <row r="86" spans="1:11" ht="24" customHeight="1">
      <c r="A86" s="217" t="s">
        <v>41</v>
      </c>
      <c r="B86" s="441"/>
      <c r="C86" s="437">
        <v>30</v>
      </c>
      <c r="D86" s="430"/>
      <c r="E86" s="430">
        <v>1180</v>
      </c>
      <c r="F86" s="120"/>
      <c r="G86" s="120"/>
      <c r="H86" s="447"/>
      <c r="I86" s="430"/>
    </row>
    <row r="87" spans="1:11" ht="24" customHeight="1">
      <c r="A87" s="61" t="s">
        <v>129</v>
      </c>
      <c r="B87" s="221"/>
      <c r="C87" s="438"/>
      <c r="D87" s="63"/>
      <c r="E87" s="63">
        <v>320</v>
      </c>
      <c r="F87" s="63"/>
      <c r="G87" s="63">
        <v>250</v>
      </c>
      <c r="H87" s="125"/>
      <c r="I87" s="63"/>
      <c r="K87" s="116"/>
    </row>
    <row r="88" spans="1:11" ht="24" customHeight="1">
      <c r="A88" s="61" t="s">
        <v>42</v>
      </c>
      <c r="B88" s="221"/>
      <c r="C88" s="438"/>
      <c r="D88" s="63"/>
      <c r="E88" s="63"/>
      <c r="F88" s="63">
        <v>100</v>
      </c>
      <c r="G88" s="63">
        <v>400</v>
      </c>
      <c r="H88" s="125"/>
      <c r="I88" s="63"/>
    </row>
    <row r="89" spans="1:11" ht="24" customHeight="1">
      <c r="A89" s="61" t="s">
        <v>43</v>
      </c>
      <c r="B89" s="221"/>
      <c r="C89" s="438"/>
      <c r="D89" s="63"/>
      <c r="E89" s="63"/>
      <c r="F89" s="63"/>
      <c r="G89" s="67"/>
      <c r="H89" s="125"/>
      <c r="I89" s="64"/>
    </row>
    <row r="90" spans="1:11" ht="24" customHeight="1">
      <c r="A90" s="220" t="s">
        <v>137</v>
      </c>
      <c r="B90" s="222"/>
      <c r="C90" s="125"/>
      <c r="D90" s="63"/>
      <c r="E90" s="63"/>
      <c r="F90" s="63"/>
      <c r="G90" s="245"/>
      <c r="H90" s="125"/>
      <c r="I90" s="64"/>
    </row>
    <row r="91" spans="1:11" ht="24" customHeight="1">
      <c r="A91" s="309" t="s">
        <v>86</v>
      </c>
      <c r="B91" s="442"/>
      <c r="C91" s="125"/>
      <c r="D91" s="63">
        <v>1100</v>
      </c>
      <c r="E91" s="63"/>
      <c r="F91" s="63"/>
      <c r="G91" s="308"/>
      <c r="H91" s="125">
        <v>210</v>
      </c>
      <c r="I91" s="63"/>
    </row>
    <row r="92" spans="1:11" ht="24" customHeight="1">
      <c r="A92" s="220" t="s">
        <v>44</v>
      </c>
      <c r="B92" s="222"/>
      <c r="C92" s="438">
        <v>500</v>
      </c>
      <c r="D92" s="63"/>
      <c r="E92" s="63"/>
      <c r="F92" s="63"/>
      <c r="G92" s="308"/>
      <c r="H92" s="125">
        <v>240</v>
      </c>
      <c r="I92" s="63"/>
    </row>
    <row r="93" spans="1:11" ht="24" customHeight="1">
      <c r="A93" s="61" t="s">
        <v>45</v>
      </c>
      <c r="B93" s="221"/>
      <c r="C93" s="125"/>
      <c r="E93" s="63"/>
      <c r="F93" s="63"/>
      <c r="G93" s="308"/>
      <c r="H93" s="125">
        <v>500</v>
      </c>
      <c r="I93" s="63"/>
    </row>
    <row r="94" spans="1:11" ht="24" customHeight="1">
      <c r="A94" s="435" t="s">
        <v>46</v>
      </c>
      <c r="B94" s="443"/>
      <c r="C94" s="187"/>
      <c r="D94" s="63"/>
      <c r="E94" s="63"/>
      <c r="F94" s="63"/>
      <c r="G94" s="63"/>
      <c r="H94" s="125"/>
      <c r="I94" s="63"/>
    </row>
    <row r="95" spans="1:11" ht="24" customHeight="1" thickBot="1">
      <c r="A95" s="61" t="s">
        <v>100</v>
      </c>
      <c r="B95" s="133"/>
      <c r="C95" s="434"/>
      <c r="D95" s="70"/>
      <c r="E95" s="70"/>
      <c r="F95" s="70"/>
      <c r="G95" s="70"/>
      <c r="H95" s="448">
        <v>600</v>
      </c>
      <c r="I95" s="71">
        <v>0</v>
      </c>
    </row>
    <row r="96" spans="1:11" ht="24" customHeight="1" thickBot="1">
      <c r="A96" s="436" t="s">
        <v>47</v>
      </c>
      <c r="B96" s="444"/>
      <c r="C96" s="439">
        <f>SUM(C86:C95)</f>
        <v>530</v>
      </c>
      <c r="D96" s="181">
        <v>1100</v>
      </c>
      <c r="E96" s="181">
        <f>SUM(E86:E95)</f>
        <v>1500</v>
      </c>
      <c r="F96" s="181">
        <f>SUM(F88:F94)</f>
        <v>100</v>
      </c>
      <c r="G96" s="181">
        <f>SUM(G86:G93)</f>
        <v>650</v>
      </c>
      <c r="H96" s="181">
        <f>SUM(H86:H95)</f>
        <v>1550</v>
      </c>
      <c r="I96" s="182">
        <f>SUM(D96+E96+F96+G96+H96+I95)</f>
        <v>4900</v>
      </c>
      <c r="J96" s="396"/>
    </row>
    <row r="97" spans="1:11" ht="24" customHeight="1" thickTop="1" thickBot="1">
      <c r="A97" s="445" t="s">
        <v>48</v>
      </c>
      <c r="B97" s="446"/>
      <c r="C97" s="440">
        <f>SUM(C83+C96)</f>
        <v>2390</v>
      </c>
      <c r="D97" s="101">
        <f>SUM(D83+D96)</f>
        <v>23500</v>
      </c>
      <c r="E97" s="102">
        <f>SUM(E83+E96)</f>
        <v>3365</v>
      </c>
      <c r="F97" s="102">
        <f>SUM(F83+F96)</f>
        <v>40790</v>
      </c>
      <c r="G97" s="102">
        <f>SUM(G83+G96+G84)</f>
        <v>11590</v>
      </c>
      <c r="H97" s="102">
        <v>1550</v>
      </c>
      <c r="I97" s="103">
        <f>SUM(D97:H97)</f>
        <v>80795</v>
      </c>
      <c r="J97" s="396"/>
    </row>
    <row r="98" spans="1:11" ht="19" customHeight="1" thickBot="1">
      <c r="A98" s="356" t="s">
        <v>49</v>
      </c>
      <c r="B98" s="357"/>
      <c r="C98" s="23"/>
      <c r="D98" s="24"/>
      <c r="E98" s="24"/>
      <c r="F98" s="24"/>
      <c r="G98" s="24"/>
      <c r="H98" s="24"/>
      <c r="I98" s="72">
        <v>0</v>
      </c>
    </row>
    <row r="99" spans="1:11" ht="18" thickBot="1">
      <c r="A99" s="401" t="s">
        <v>50</v>
      </c>
      <c r="B99" s="257"/>
      <c r="C99" s="73"/>
      <c r="D99" s="42" t="s">
        <v>51</v>
      </c>
      <c r="E99" s="9"/>
      <c r="F99" s="9"/>
      <c r="G99" s="74"/>
      <c r="H99" s="75"/>
      <c r="I99" s="76">
        <v>80795</v>
      </c>
      <c r="K99" s="184"/>
    </row>
    <row r="100" spans="1:11" ht="37" customHeight="1" thickBot="1">
      <c r="A100" s="402"/>
      <c r="B100" s="403"/>
      <c r="C100" s="16"/>
      <c r="D100" s="46" t="s">
        <v>52</v>
      </c>
      <c r="E100" s="6"/>
      <c r="F100" s="6"/>
      <c r="G100" s="77"/>
      <c r="H100" s="409" t="s">
        <v>163</v>
      </c>
      <c r="I100" s="225">
        <v>71700</v>
      </c>
    </row>
    <row r="101" spans="1:11" ht="25" customHeight="1" thickBot="1">
      <c r="A101" s="258"/>
      <c r="B101" s="406"/>
      <c r="C101" s="40" t="s">
        <v>53</v>
      </c>
      <c r="D101" s="42"/>
      <c r="E101" s="9"/>
      <c r="F101" s="9"/>
      <c r="G101" s="74"/>
      <c r="H101" s="78"/>
      <c r="I101" s="79">
        <f>SUM(I99:I100)</f>
        <v>152495</v>
      </c>
      <c r="K101" s="184"/>
    </row>
    <row r="102" spans="1:11" ht="18" thickBot="1">
      <c r="A102" s="404"/>
      <c r="B102" s="405"/>
      <c r="C102" s="80"/>
      <c r="D102" s="81" t="s">
        <v>54</v>
      </c>
      <c r="E102" s="82"/>
      <c r="F102" s="82"/>
      <c r="G102" s="83"/>
      <c r="H102" s="25">
        <v>58520</v>
      </c>
      <c r="I102" s="84"/>
    </row>
    <row r="103" spans="1:11" ht="64" customHeight="1" thickBot="1">
      <c r="A103" s="407" t="s">
        <v>55</v>
      </c>
      <c r="B103" s="408"/>
      <c r="C103" s="9"/>
      <c r="D103" s="42"/>
      <c r="E103" s="9"/>
      <c r="F103" s="9"/>
      <c r="G103" s="74"/>
      <c r="H103" s="74"/>
      <c r="I103" s="10"/>
    </row>
    <row r="104" spans="1:11" ht="41" customHeight="1" thickBot="1">
      <c r="A104" s="1" t="s">
        <v>0</v>
      </c>
      <c r="B104" s="2"/>
      <c r="C104" s="2"/>
      <c r="D104" s="2"/>
      <c r="E104" s="2"/>
      <c r="F104" s="2"/>
      <c r="G104" s="2"/>
      <c r="H104" s="2"/>
      <c r="I104" s="3"/>
    </row>
    <row r="105" spans="1:11" ht="37" customHeight="1" thickBot="1">
      <c r="A105" s="88" t="s">
        <v>119</v>
      </c>
      <c r="B105" s="10"/>
      <c r="C105" s="9"/>
      <c r="D105" s="9"/>
      <c r="E105" s="9"/>
      <c r="F105" s="9"/>
      <c r="G105" s="9"/>
      <c r="H105" s="9"/>
      <c r="I105" s="10"/>
    </row>
    <row r="106" spans="1:11" ht="26" customHeight="1" thickBot="1">
      <c r="A106" s="73" t="s">
        <v>56</v>
      </c>
      <c r="B106" s="10"/>
      <c r="C106" s="266">
        <v>5100</v>
      </c>
      <c r="D106" s="267"/>
      <c r="E106" s="217" t="s">
        <v>138</v>
      </c>
      <c r="F106" s="218"/>
      <c r="G106" s="218"/>
      <c r="H106" s="218"/>
      <c r="I106" s="219"/>
    </row>
    <row r="107" spans="1:11" ht="26" customHeight="1" thickBot="1">
      <c r="A107" s="73" t="s">
        <v>57</v>
      </c>
      <c r="B107" s="10"/>
      <c r="C107" s="266">
        <v>2940</v>
      </c>
      <c r="D107" s="310"/>
      <c r="E107" s="220" t="s">
        <v>128</v>
      </c>
      <c r="F107" s="215"/>
      <c r="G107" s="215"/>
      <c r="H107" s="215"/>
      <c r="I107" s="221"/>
    </row>
    <row r="108" spans="1:11" ht="26" customHeight="1" thickBot="1">
      <c r="A108" s="73" t="s">
        <v>94</v>
      </c>
      <c r="B108" s="10"/>
      <c r="C108" s="266">
        <v>2500</v>
      </c>
      <c r="D108" s="310"/>
      <c r="E108" s="61" t="s">
        <v>58</v>
      </c>
      <c r="F108" s="215"/>
      <c r="G108" s="215"/>
      <c r="H108" s="215"/>
      <c r="I108" s="221"/>
    </row>
    <row r="109" spans="1:11" ht="26" customHeight="1" thickBot="1">
      <c r="A109" s="89" t="s">
        <v>93</v>
      </c>
      <c r="B109" s="90"/>
      <c r="C109" s="268">
        <v>2500</v>
      </c>
      <c r="D109" s="270"/>
      <c r="E109" s="220" t="s">
        <v>59</v>
      </c>
      <c r="F109" s="216"/>
      <c r="G109" s="216"/>
      <c r="H109" s="216"/>
      <c r="I109" s="222"/>
    </row>
    <row r="110" spans="1:11" ht="26" customHeight="1" thickBot="1">
      <c r="A110" s="73" t="s">
        <v>60</v>
      </c>
      <c r="B110" s="10"/>
      <c r="C110" s="266">
        <v>2500</v>
      </c>
      <c r="D110" s="310"/>
      <c r="E110" s="61" t="s">
        <v>58</v>
      </c>
      <c r="F110" s="215"/>
      <c r="G110" s="215"/>
      <c r="H110" s="215"/>
      <c r="I110" s="221"/>
    </row>
    <row r="111" spans="1:11" ht="26" customHeight="1" thickBot="1">
      <c r="A111" s="89" t="s">
        <v>116</v>
      </c>
      <c r="B111" s="313"/>
      <c r="C111" s="268">
        <v>2000</v>
      </c>
      <c r="D111" s="270"/>
      <c r="E111" s="220" t="s">
        <v>59</v>
      </c>
      <c r="F111" s="216"/>
      <c r="G111" s="216"/>
      <c r="H111" s="216"/>
      <c r="I111" s="222"/>
    </row>
    <row r="112" spans="1:11" ht="26" customHeight="1" thickBot="1">
      <c r="A112" s="73" t="s">
        <v>61</v>
      </c>
      <c r="B112" s="9"/>
      <c r="C112" s="266">
        <v>3000</v>
      </c>
      <c r="D112" s="310"/>
      <c r="E112" s="220" t="s">
        <v>117</v>
      </c>
      <c r="F112" s="216"/>
      <c r="G112" s="216"/>
      <c r="H112" s="216"/>
      <c r="I112" s="222"/>
    </row>
    <row r="113" spans="1:9" ht="26" customHeight="1" thickBot="1">
      <c r="A113" s="73" t="s">
        <v>62</v>
      </c>
      <c r="B113" s="10"/>
      <c r="C113" s="266">
        <v>1100</v>
      </c>
      <c r="D113" s="310"/>
      <c r="E113" s="61"/>
      <c r="F113" s="215"/>
      <c r="G113" s="215"/>
      <c r="H113" s="215"/>
      <c r="I113" s="221"/>
    </row>
    <row r="114" spans="1:9" ht="26" customHeight="1" thickBot="1">
      <c r="A114" s="73" t="s">
        <v>63</v>
      </c>
      <c r="B114" s="10"/>
      <c r="C114" s="269">
        <v>58520</v>
      </c>
      <c r="D114" s="311"/>
      <c r="E114" s="61"/>
      <c r="F114" s="215"/>
      <c r="G114" s="215"/>
      <c r="H114" s="215"/>
      <c r="I114" s="221"/>
    </row>
    <row r="115" spans="1:9" ht="26" customHeight="1" thickBot="1">
      <c r="A115" s="73" t="s">
        <v>64</v>
      </c>
      <c r="B115" s="10"/>
      <c r="C115" s="269">
        <v>71700</v>
      </c>
      <c r="D115" s="311"/>
      <c r="E115" s="220" t="s">
        <v>115</v>
      </c>
      <c r="F115" s="215"/>
      <c r="G115" s="215"/>
      <c r="H115" s="215"/>
      <c r="I115" s="221"/>
    </row>
    <row r="116" spans="1:9" ht="26" customHeight="1" thickBot="1">
      <c r="A116" s="73" t="s">
        <v>65</v>
      </c>
      <c r="B116" s="10"/>
      <c r="C116" s="364">
        <v>635</v>
      </c>
      <c r="D116" s="365"/>
      <c r="E116" s="61"/>
      <c r="F116" s="215"/>
      <c r="G116" s="215"/>
      <c r="H116" s="215"/>
      <c r="I116" s="221"/>
    </row>
    <row r="117" spans="1:9" ht="26" customHeight="1" thickBot="1">
      <c r="A117" s="91" t="s">
        <v>66</v>
      </c>
      <c r="B117" s="312"/>
      <c r="C117" s="352">
        <v>152495</v>
      </c>
      <c r="D117" s="353"/>
      <c r="E117" s="68"/>
      <c r="F117" s="223"/>
      <c r="G117" s="223"/>
      <c r="H117" s="223"/>
      <c r="I117" s="224"/>
    </row>
    <row r="119" spans="1:9">
      <c r="C119" s="396"/>
      <c r="E119" s="396"/>
    </row>
    <row r="121" spans="1:9">
      <c r="D121" s="396"/>
    </row>
    <row r="122" spans="1:9">
      <c r="C122" s="396"/>
    </row>
    <row r="128" spans="1:9">
      <c r="C128" s="184"/>
    </row>
    <row r="129" spans="3:3">
      <c r="C129" s="184"/>
    </row>
    <row r="130" spans="3:3">
      <c r="C130" s="183"/>
    </row>
  </sheetData>
  <mergeCells count="29">
    <mergeCell ref="A21:B21"/>
    <mergeCell ref="A4:B4"/>
    <mergeCell ref="A13:B13"/>
    <mergeCell ref="A20:B20"/>
    <mergeCell ref="A42:B42"/>
    <mergeCell ref="A62:B63"/>
    <mergeCell ref="A64:B64"/>
    <mergeCell ref="A65:B65"/>
    <mergeCell ref="A85:B85"/>
    <mergeCell ref="A100:B100"/>
    <mergeCell ref="A102:B102"/>
    <mergeCell ref="A103:B103"/>
    <mergeCell ref="C117:D117"/>
    <mergeCell ref="C62:C63"/>
    <mergeCell ref="D62:D63"/>
    <mergeCell ref="A98:B98"/>
    <mergeCell ref="A66:B66"/>
    <mergeCell ref="A67:B67"/>
    <mergeCell ref="A75:B75"/>
    <mergeCell ref="A82:B82"/>
    <mergeCell ref="C116:D116"/>
    <mergeCell ref="G62:G63"/>
    <mergeCell ref="H62:H63"/>
    <mergeCell ref="I62:I63"/>
    <mergeCell ref="A70:B70"/>
    <mergeCell ref="A76:B76"/>
    <mergeCell ref="A69:B69"/>
    <mergeCell ref="E62:E63"/>
    <mergeCell ref="F62:F63"/>
  </mergeCells>
  <phoneticPr fontId="28" type="noConversion"/>
  <pageMargins left="0.75000000000000011" right="0.75000000000000011" top="1" bottom="1" header="0.5" footer="0.5"/>
  <pageSetup paperSize="9" scale="65" orientation="landscape" horizontalDpi="4294967292" verticalDpi="4294967292"/>
  <rowBreaks count="4" manualBreakCount="4">
    <brk id="30" max="16383" man="1"/>
    <brk id="59" max="16383" man="1"/>
    <brk id="84" max="16383" man="1"/>
    <brk id="103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31" workbookViewId="0">
      <selection activeCell="E31" sqref="E31"/>
    </sheetView>
  </sheetViews>
  <sheetFormatPr baseColWidth="10" defaultRowHeight="15" x14ac:dyDescent="0"/>
  <cols>
    <col min="1" max="1" width="21.83203125" customWidth="1"/>
    <col min="2" max="2" width="33.1640625" customWidth="1"/>
    <col min="6" max="6" width="11.5" customWidth="1"/>
  </cols>
  <sheetData>
    <row r="1" spans="1:9" ht="36" customHeight="1" thickBo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9" customHeight="1" thickBot="1">
      <c r="A2" s="185" t="s">
        <v>132</v>
      </c>
      <c r="B2" s="5"/>
      <c r="C2" s="6"/>
      <c r="D2" s="6"/>
      <c r="E2" s="6"/>
      <c r="F2" s="6"/>
      <c r="G2" s="6"/>
      <c r="H2" s="6"/>
      <c r="I2" s="5"/>
    </row>
    <row r="3" spans="1:9" ht="32" customHeight="1" thickBot="1">
      <c r="A3" s="7" t="s">
        <v>1</v>
      </c>
      <c r="B3" s="9"/>
      <c r="C3" s="9"/>
      <c r="D3" s="9"/>
      <c r="E3" s="9"/>
      <c r="F3" s="9"/>
      <c r="G3" s="9"/>
      <c r="H3" s="9"/>
      <c r="I3" s="10"/>
    </row>
    <row r="4" spans="1:9" ht="18" thickBot="1">
      <c r="A4" s="256" t="s">
        <v>133</v>
      </c>
      <c r="B4" s="18"/>
      <c r="C4" s="18"/>
      <c r="D4" s="18"/>
      <c r="E4" s="18"/>
      <c r="F4" s="18"/>
      <c r="G4" s="18"/>
      <c r="H4" s="18"/>
      <c r="I4" s="21"/>
    </row>
    <row r="5" spans="1:9" ht="25" thickBot="1">
      <c r="A5" s="380" t="s">
        <v>11</v>
      </c>
      <c r="B5" s="381"/>
      <c r="C5" s="26" t="s">
        <v>2</v>
      </c>
      <c r="D5" s="27" t="s">
        <v>3</v>
      </c>
      <c r="E5" s="12" t="s">
        <v>4</v>
      </c>
      <c r="F5" s="105" t="s">
        <v>5</v>
      </c>
      <c r="G5" s="12" t="s">
        <v>6</v>
      </c>
      <c r="H5" s="27" t="s">
        <v>7</v>
      </c>
      <c r="I5" s="12" t="s">
        <v>8</v>
      </c>
    </row>
    <row r="6" spans="1:9">
      <c r="A6" s="250" t="s">
        <v>12</v>
      </c>
      <c r="B6" s="251" t="s">
        <v>68</v>
      </c>
      <c r="C6" s="252">
        <v>10</v>
      </c>
      <c r="D6" s="253">
        <v>200</v>
      </c>
      <c r="E6" s="254">
        <v>20</v>
      </c>
      <c r="F6" s="254">
        <v>150</v>
      </c>
      <c r="G6" s="254">
        <v>100</v>
      </c>
      <c r="H6" s="254">
        <f>SUM(D6:G6)</f>
        <v>470</v>
      </c>
      <c r="I6" s="255"/>
    </row>
    <row r="7" spans="1:9">
      <c r="A7" s="146" t="s">
        <v>13</v>
      </c>
      <c r="B7" s="147" t="s">
        <v>139</v>
      </c>
      <c r="C7" s="62">
        <v>10</v>
      </c>
      <c r="D7" s="149">
        <v>200</v>
      </c>
      <c r="E7" s="148">
        <v>20</v>
      </c>
      <c r="F7" s="148">
        <v>150</v>
      </c>
      <c r="G7" s="148">
        <v>100</v>
      </c>
      <c r="H7" s="148">
        <f t="shared" ref="H7:H13" si="0">SUM(D7:G7)</f>
        <v>470</v>
      </c>
      <c r="I7" s="150"/>
    </row>
    <row r="8" spans="1:9">
      <c r="A8" s="146" t="s">
        <v>15</v>
      </c>
      <c r="B8" s="151" t="s">
        <v>104</v>
      </c>
      <c r="C8" s="62">
        <v>10</v>
      </c>
      <c r="D8" s="149">
        <v>0</v>
      </c>
      <c r="E8" s="148">
        <v>20</v>
      </c>
      <c r="F8" s="148">
        <v>100</v>
      </c>
      <c r="G8" s="148">
        <v>100</v>
      </c>
      <c r="H8" s="148">
        <f>SUM(D8:G8)</f>
        <v>220</v>
      </c>
      <c r="I8" s="150"/>
    </row>
    <row r="9" spans="1:9">
      <c r="A9" s="146" t="s">
        <v>16</v>
      </c>
      <c r="B9" s="151" t="s">
        <v>73</v>
      </c>
      <c r="C9" s="62">
        <v>10</v>
      </c>
      <c r="D9" s="149">
        <v>100</v>
      </c>
      <c r="E9" s="148">
        <v>20</v>
      </c>
      <c r="F9" s="148">
        <v>20</v>
      </c>
      <c r="G9" s="148">
        <v>100</v>
      </c>
      <c r="H9" s="148">
        <f>SUM(D9:G9)</f>
        <v>240</v>
      </c>
      <c r="I9" s="150"/>
    </row>
    <row r="10" spans="1:9">
      <c r="A10" s="146" t="s">
        <v>17</v>
      </c>
      <c r="B10" s="151" t="s">
        <v>74</v>
      </c>
      <c r="C10" s="62">
        <v>10</v>
      </c>
      <c r="D10" s="149">
        <v>0</v>
      </c>
      <c r="E10" s="148">
        <v>20</v>
      </c>
      <c r="F10" s="148">
        <v>20</v>
      </c>
      <c r="G10" s="148">
        <v>100</v>
      </c>
      <c r="H10" s="148">
        <f>SUM(D10:G10)</f>
        <v>140</v>
      </c>
      <c r="I10" s="150"/>
    </row>
    <row r="11" spans="1:9">
      <c r="A11" s="146" t="s">
        <v>19</v>
      </c>
      <c r="B11" s="151" t="s">
        <v>75</v>
      </c>
      <c r="C11" s="62">
        <v>10</v>
      </c>
      <c r="D11" s="149">
        <v>200</v>
      </c>
      <c r="E11" s="148">
        <v>20</v>
      </c>
      <c r="F11" s="148">
        <v>150</v>
      </c>
      <c r="G11" s="148">
        <v>100</v>
      </c>
      <c r="H11" s="148">
        <f>SUM(D11:G11)</f>
        <v>470</v>
      </c>
      <c r="I11" s="150"/>
    </row>
    <row r="12" spans="1:9">
      <c r="A12" s="146" t="s">
        <v>21</v>
      </c>
      <c r="B12" s="151" t="s">
        <v>14</v>
      </c>
      <c r="C12" s="62">
        <v>10</v>
      </c>
      <c r="D12" s="148">
        <v>0</v>
      </c>
      <c r="E12" s="148">
        <v>20</v>
      </c>
      <c r="F12" s="148">
        <v>20</v>
      </c>
      <c r="G12" s="148">
        <v>100</v>
      </c>
      <c r="H12" s="148">
        <f t="shared" si="0"/>
        <v>140</v>
      </c>
      <c r="I12" s="150"/>
    </row>
    <row r="13" spans="1:9" ht="16" thickBot="1">
      <c r="A13" s="152" t="s">
        <v>96</v>
      </c>
      <c r="B13" s="153" t="s">
        <v>18</v>
      </c>
      <c r="C13" s="69">
        <v>10</v>
      </c>
      <c r="D13" s="154">
        <v>0</v>
      </c>
      <c r="E13" s="154">
        <v>20</v>
      </c>
      <c r="F13" s="154">
        <v>20</v>
      </c>
      <c r="G13" s="154">
        <v>100</v>
      </c>
      <c r="H13" s="154">
        <f t="shared" si="0"/>
        <v>140</v>
      </c>
      <c r="I13" s="155"/>
    </row>
    <row r="14" spans="1:9" ht="16" thickBot="1">
      <c r="A14" s="138"/>
      <c r="B14" s="139" t="s">
        <v>20</v>
      </c>
      <c r="C14" s="171">
        <f t="shared" ref="C14:H14" si="1">SUM(C6:C13)</f>
        <v>80</v>
      </c>
      <c r="D14" s="33">
        <f t="shared" si="1"/>
        <v>700</v>
      </c>
      <c r="E14" s="33">
        <f t="shared" si="1"/>
        <v>160</v>
      </c>
      <c r="F14" s="33">
        <f t="shared" si="1"/>
        <v>630</v>
      </c>
      <c r="G14" s="33">
        <f t="shared" si="1"/>
        <v>800</v>
      </c>
      <c r="H14" s="33">
        <f t="shared" si="1"/>
        <v>2290</v>
      </c>
      <c r="I14" s="240">
        <f>SUM(H6:H13)</f>
        <v>2290</v>
      </c>
    </row>
    <row r="15" spans="1:9" ht="16" thickBot="1"/>
    <row r="16" spans="1:9" ht="40" customHeight="1" thickBot="1">
      <c r="A16" s="388" t="s">
        <v>92</v>
      </c>
      <c r="B16" s="389"/>
      <c r="C16" s="26" t="s">
        <v>2</v>
      </c>
      <c r="D16" s="53" t="s">
        <v>3</v>
      </c>
      <c r="E16" s="53" t="s">
        <v>4</v>
      </c>
      <c r="F16" s="110" t="s">
        <v>99</v>
      </c>
      <c r="G16" s="53" t="s">
        <v>28</v>
      </c>
      <c r="H16" s="53" t="s">
        <v>7</v>
      </c>
      <c r="I16" s="33"/>
    </row>
    <row r="17" spans="1:9" ht="16" thickBot="1">
      <c r="A17" s="390" t="s">
        <v>80</v>
      </c>
      <c r="B17" s="391"/>
      <c r="C17" s="191">
        <v>50</v>
      </c>
      <c r="D17" s="190">
        <v>100</v>
      </c>
      <c r="E17" s="194">
        <v>50</v>
      </c>
      <c r="F17" s="190">
        <v>0</v>
      </c>
      <c r="G17" s="196">
        <v>300</v>
      </c>
      <c r="H17" s="190">
        <f>SUM(D17:G17)</f>
        <v>450</v>
      </c>
      <c r="I17" s="198"/>
    </row>
    <row r="18" spans="1:9" ht="16" thickBot="1">
      <c r="A18" s="390" t="s">
        <v>81</v>
      </c>
      <c r="B18" s="391"/>
      <c r="C18" s="192">
        <v>50</v>
      </c>
      <c r="D18" s="193">
        <v>200</v>
      </c>
      <c r="E18" s="195">
        <v>50</v>
      </c>
      <c r="F18" s="193">
        <v>0</v>
      </c>
      <c r="G18" s="197">
        <v>300</v>
      </c>
      <c r="H18" s="193">
        <f t="shared" ref="H18" si="2">SUM(D18:G18)</f>
        <v>550</v>
      </c>
      <c r="I18" s="199"/>
    </row>
    <row r="19" spans="1:9" ht="18" thickBot="1">
      <c r="A19" s="55"/>
      <c r="B19" s="238" t="s">
        <v>29</v>
      </c>
      <c r="C19" s="177">
        <f t="shared" ref="C19:H19" si="3">SUM(C17:C18)</f>
        <v>100</v>
      </c>
      <c r="D19" s="56">
        <f t="shared" si="3"/>
        <v>300</v>
      </c>
      <c r="E19" s="56">
        <f t="shared" si="3"/>
        <v>100</v>
      </c>
      <c r="F19" s="56">
        <f t="shared" si="3"/>
        <v>0</v>
      </c>
      <c r="G19" s="56">
        <f t="shared" si="3"/>
        <v>600</v>
      </c>
      <c r="H19" s="56">
        <f t="shared" si="3"/>
        <v>1000</v>
      </c>
      <c r="I19" s="241">
        <f>SUM(D19:G19)</f>
        <v>1000</v>
      </c>
    </row>
    <row r="20" spans="1:9" ht="16" thickBot="1"/>
    <row r="21" spans="1:9" ht="25" thickBot="1">
      <c r="A21" s="392" t="s">
        <v>111</v>
      </c>
      <c r="B21" s="393"/>
      <c r="C21" s="26" t="s">
        <v>2</v>
      </c>
      <c r="D21" s="57" t="s">
        <v>32</v>
      </c>
      <c r="E21" s="57"/>
      <c r="F21" s="58" t="s">
        <v>33</v>
      </c>
      <c r="G21" s="58"/>
      <c r="H21" s="58"/>
      <c r="I21" s="58"/>
    </row>
    <row r="22" spans="1:9" ht="16" thickBot="1">
      <c r="A22" s="394" t="s">
        <v>85</v>
      </c>
      <c r="B22" s="395"/>
      <c r="C22" s="39">
        <v>100</v>
      </c>
      <c r="D22" s="98">
        <v>1000</v>
      </c>
      <c r="E22" s="169">
        <v>50</v>
      </c>
      <c r="F22" s="98">
        <v>1000</v>
      </c>
      <c r="G22" s="98"/>
      <c r="H22" s="98">
        <f>SUM(D22:F22)</f>
        <v>2050</v>
      </c>
      <c r="I22" s="242">
        <v>2050</v>
      </c>
    </row>
    <row r="23" spans="1:9" ht="16" thickBot="1"/>
    <row r="24" spans="1:9" ht="37" thickBot="1">
      <c r="A24" s="382" t="s">
        <v>135</v>
      </c>
      <c r="B24" s="383"/>
      <c r="C24" s="226" t="s">
        <v>2</v>
      </c>
      <c r="D24" s="59" t="s">
        <v>125</v>
      </c>
      <c r="E24" s="59" t="s">
        <v>4</v>
      </c>
      <c r="F24" s="60" t="s">
        <v>126</v>
      </c>
      <c r="G24" s="60" t="s">
        <v>127</v>
      </c>
      <c r="H24" s="60" t="s">
        <v>40</v>
      </c>
      <c r="I24" s="180"/>
    </row>
    <row r="25" spans="1:9" ht="18" thickBot="1">
      <c r="A25" s="227" t="s">
        <v>130</v>
      </c>
      <c r="B25" s="228"/>
      <c r="C25" s="229"/>
      <c r="D25" s="237">
        <v>320</v>
      </c>
      <c r="E25" s="230"/>
      <c r="F25" s="232"/>
      <c r="G25" s="230"/>
      <c r="H25" s="232"/>
      <c r="I25" s="236"/>
    </row>
    <row r="26" spans="1:9">
      <c r="A26" s="65" t="s">
        <v>136</v>
      </c>
      <c r="B26" s="66"/>
      <c r="C26" s="62"/>
      <c r="D26" s="233"/>
      <c r="E26" s="188"/>
      <c r="F26" s="233"/>
      <c r="G26" s="188">
        <v>400</v>
      </c>
      <c r="H26" s="233"/>
      <c r="I26" s="189"/>
    </row>
    <row r="27" spans="1:9" ht="16" thickBot="1">
      <c r="A27" s="200" t="s">
        <v>44</v>
      </c>
      <c r="B27" s="201"/>
      <c r="C27" s="69"/>
      <c r="D27" s="234"/>
      <c r="E27" s="211"/>
      <c r="F27" s="234"/>
      <c r="G27" s="212"/>
      <c r="H27" s="234">
        <v>240</v>
      </c>
      <c r="I27" s="214"/>
    </row>
    <row r="28" spans="1:9" ht="16" thickBot="1">
      <c r="A28" s="239" t="s">
        <v>124</v>
      </c>
      <c r="B28" s="213"/>
      <c r="C28" s="104"/>
      <c r="D28" s="213">
        <v>320</v>
      </c>
      <c r="E28" s="33">
        <v>0</v>
      </c>
      <c r="F28" s="213">
        <v>0</v>
      </c>
      <c r="G28" s="235">
        <v>400</v>
      </c>
      <c r="H28" s="213">
        <v>240</v>
      </c>
      <c r="I28" s="243">
        <f>SUM(D28:H28)</f>
        <v>960</v>
      </c>
    </row>
    <row r="29" spans="1:9" ht="19" thickBot="1">
      <c r="A29" s="202" t="s">
        <v>122</v>
      </c>
      <c r="B29" s="203"/>
      <c r="C29" s="204">
        <f>SUM(C14+C19+C22)</f>
        <v>280</v>
      </c>
      <c r="D29" s="209">
        <f>SUM(D14+D19+D22+D25)</f>
        <v>2320</v>
      </c>
      <c r="E29" s="231">
        <f>SUM(E14+E19+E22)</f>
        <v>310</v>
      </c>
      <c r="F29" s="9">
        <f>SUM(F14+F22)</f>
        <v>1630</v>
      </c>
      <c r="G29" s="231">
        <f>SUM(G14+G19+G28)</f>
        <v>1800</v>
      </c>
      <c r="H29" s="209">
        <f>SUM(H27)</f>
        <v>240</v>
      </c>
      <c r="I29" s="244">
        <f>SUM(I14+I19+I22+I28)</f>
        <v>6300</v>
      </c>
    </row>
    <row r="30" spans="1:9" ht="16" thickBot="1">
      <c r="A30" s="210" t="s">
        <v>131</v>
      </c>
      <c r="C30" s="245">
        <v>8400</v>
      </c>
      <c r="D30" s="186"/>
      <c r="E30" s="245"/>
      <c r="F30" s="186"/>
      <c r="G30" s="245"/>
      <c r="H30" s="186"/>
      <c r="I30" s="246">
        <f>SUM(I29+C30)</f>
        <v>14700</v>
      </c>
    </row>
    <row r="31" spans="1:9" ht="35" customHeight="1" thickBot="1">
      <c r="A31" s="73"/>
      <c r="B31" s="247"/>
      <c r="C31" s="247"/>
      <c r="D31" s="247"/>
      <c r="E31" s="247"/>
      <c r="F31" s="247"/>
      <c r="G31" s="247"/>
      <c r="H31" s="247"/>
      <c r="I31" s="248"/>
    </row>
    <row r="32" spans="1:9" ht="45" customHeight="1" thickBot="1">
      <c r="A32" s="85" t="s">
        <v>0</v>
      </c>
      <c r="B32" s="86"/>
      <c r="C32" s="86"/>
      <c r="D32" s="86"/>
      <c r="E32" s="86"/>
      <c r="F32" s="86"/>
      <c r="G32" s="86"/>
      <c r="H32" s="86"/>
      <c r="I32" s="87"/>
    </row>
    <row r="33" spans="1:9" ht="47" customHeight="1" thickBot="1">
      <c r="A33" s="185" t="s">
        <v>134</v>
      </c>
      <c r="B33" s="6"/>
      <c r="C33" s="6"/>
      <c r="D33" s="6"/>
      <c r="E33" s="6"/>
      <c r="F33" s="6"/>
      <c r="G33" s="6"/>
      <c r="H33" s="6"/>
      <c r="I33" s="5"/>
    </row>
    <row r="34" spans="1:9" ht="16" thickBot="1">
      <c r="A34" s="205" t="s">
        <v>120</v>
      </c>
      <c r="B34" s="208"/>
      <c r="C34" s="384">
        <v>800</v>
      </c>
      <c r="D34" s="385"/>
      <c r="E34" s="18"/>
      <c r="F34" s="18"/>
      <c r="G34" s="186"/>
      <c r="H34" s="186"/>
      <c r="I34" s="187"/>
    </row>
    <row r="35" spans="1:9" ht="16" thickBot="1">
      <c r="A35" s="89" t="s">
        <v>93</v>
      </c>
      <c r="B35" s="90"/>
      <c r="C35" s="366">
        <v>2500</v>
      </c>
      <c r="D35" s="367"/>
      <c r="E35" s="20"/>
      <c r="F35" s="18"/>
      <c r="G35" s="18"/>
      <c r="H35" s="18"/>
      <c r="I35" s="21"/>
    </row>
    <row r="36" spans="1:9" ht="16" thickBot="1">
      <c r="A36" s="89" t="s">
        <v>116</v>
      </c>
      <c r="B36" s="90"/>
      <c r="C36" s="366">
        <v>2000</v>
      </c>
      <c r="D36" s="387"/>
      <c r="E36" s="20"/>
      <c r="F36" s="18"/>
      <c r="G36" s="18"/>
      <c r="H36" s="18"/>
      <c r="I36" s="21"/>
    </row>
    <row r="37" spans="1:9" ht="16" thickBot="1">
      <c r="A37" s="205" t="s">
        <v>121</v>
      </c>
      <c r="B37" s="206"/>
      <c r="C37" s="384">
        <v>1000</v>
      </c>
      <c r="D37" s="385"/>
      <c r="E37" s="249">
        <f>SUM(C34:D37)</f>
        <v>6300</v>
      </c>
      <c r="F37" s="18"/>
      <c r="G37" s="18"/>
      <c r="H37" s="18"/>
      <c r="I37" s="21"/>
    </row>
    <row r="38" spans="1:9" ht="16" thickBot="1">
      <c r="A38" s="205" t="s">
        <v>123</v>
      </c>
      <c r="B38" s="207"/>
      <c r="C38" s="384">
        <v>8400</v>
      </c>
      <c r="D38" s="386"/>
      <c r="E38" s="20"/>
      <c r="F38" s="18"/>
      <c r="G38" s="18"/>
      <c r="H38" s="18"/>
      <c r="I38" s="21"/>
    </row>
    <row r="39" spans="1:9" ht="35" customHeight="1" thickBot="1">
      <c r="A39" s="91" t="s">
        <v>66</v>
      </c>
      <c r="B39" s="10"/>
      <c r="C39" s="378">
        <f>SUM(C34:C38)</f>
        <v>14700</v>
      </c>
      <c r="D39" s="379"/>
      <c r="E39" s="80"/>
      <c r="F39" s="82"/>
      <c r="G39" s="82"/>
      <c r="H39" s="82"/>
      <c r="I39" s="92"/>
    </row>
  </sheetData>
  <mergeCells count="13">
    <mergeCell ref="C39:D39"/>
    <mergeCell ref="A5:B5"/>
    <mergeCell ref="A24:B24"/>
    <mergeCell ref="C35:D35"/>
    <mergeCell ref="C37:D37"/>
    <mergeCell ref="C38:D38"/>
    <mergeCell ref="C36:D36"/>
    <mergeCell ref="C34:D34"/>
    <mergeCell ref="A16:B16"/>
    <mergeCell ref="A17:B17"/>
    <mergeCell ref="A18:B18"/>
    <mergeCell ref="A21:B21"/>
    <mergeCell ref="A22:B22"/>
  </mergeCells>
  <phoneticPr fontId="28" type="noConversion"/>
  <pageMargins left="0.75000000000000011" right="0.75000000000000011" top="0.40944881889763785" bottom="0.40944881889763785" header="0.5" footer="0.5"/>
  <pageSetup paperSize="0" scale="60" orientation="landscape" horizontalDpi="4294967292" verticalDpi="4294967292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2015-2016</vt:lpstr>
      <vt:lpstr>GG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Marie-Hélène WIECZOREK</dc:creator>
  <cp:lastModifiedBy>Marie-Hélène WIECZOREK</cp:lastModifiedBy>
  <cp:lastPrinted>2015-06-09T21:24:13Z</cp:lastPrinted>
  <dcterms:created xsi:type="dcterms:W3CDTF">2014-12-28T12:06:30Z</dcterms:created>
  <dcterms:modified xsi:type="dcterms:W3CDTF">2015-06-09T21:25:25Z</dcterms:modified>
</cp:coreProperties>
</file>