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360" yWindow="0" windowWidth="23840" windowHeight="1372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2" i="1" l="1"/>
  <c r="F74" i="1"/>
  <c r="D74" i="1"/>
  <c r="E74" i="1"/>
  <c r="I74" i="1"/>
  <c r="H5" i="1"/>
  <c r="H6" i="1"/>
  <c r="H7" i="1"/>
  <c r="H8" i="1"/>
  <c r="H9" i="1"/>
  <c r="H10" i="1"/>
  <c r="H11" i="1"/>
  <c r="H12" i="1"/>
  <c r="I13" i="1"/>
  <c r="H15" i="1"/>
  <c r="H16" i="1"/>
  <c r="H17" i="1"/>
  <c r="H18" i="1"/>
  <c r="I19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I43" i="1"/>
  <c r="D55" i="1"/>
  <c r="E52" i="1"/>
  <c r="E55" i="1"/>
  <c r="F52" i="1"/>
  <c r="F55" i="1"/>
  <c r="G52" i="1"/>
  <c r="G55" i="1"/>
  <c r="I55" i="1"/>
  <c r="H57" i="1"/>
  <c r="I57" i="1"/>
  <c r="I59" i="1"/>
  <c r="D65" i="1"/>
  <c r="E65" i="1"/>
  <c r="F65" i="1"/>
  <c r="G65" i="1"/>
  <c r="I65" i="1"/>
  <c r="H67" i="1"/>
  <c r="H68" i="1"/>
  <c r="I69" i="1"/>
  <c r="I75" i="1"/>
  <c r="D28" i="1"/>
  <c r="D42" i="1"/>
  <c r="D43" i="1"/>
  <c r="D69" i="1"/>
  <c r="D70" i="1"/>
  <c r="E13" i="1"/>
  <c r="E19" i="1"/>
  <c r="E28" i="1"/>
  <c r="E42" i="1"/>
  <c r="E69" i="1"/>
  <c r="E75" i="1"/>
  <c r="F13" i="1"/>
  <c r="F19" i="1"/>
  <c r="F28" i="1"/>
  <c r="F42" i="1"/>
  <c r="F43" i="1"/>
  <c r="F69" i="1"/>
  <c r="F70" i="1"/>
  <c r="G19" i="1"/>
  <c r="G28" i="1"/>
  <c r="G42" i="1"/>
  <c r="G43" i="1"/>
  <c r="G70" i="1"/>
  <c r="H75" i="1"/>
  <c r="C52" i="1"/>
  <c r="C55" i="1"/>
  <c r="H45" i="1"/>
  <c r="H46" i="1"/>
  <c r="D52" i="1"/>
  <c r="H52" i="1"/>
  <c r="H54" i="1"/>
  <c r="H55" i="1"/>
  <c r="I54" i="1"/>
  <c r="E87" i="1"/>
  <c r="E88" i="1"/>
  <c r="D88" i="1"/>
  <c r="C87" i="1"/>
  <c r="C13" i="1"/>
  <c r="C19" i="1"/>
  <c r="C28" i="1"/>
  <c r="C42" i="1"/>
  <c r="C65" i="1"/>
  <c r="C69" i="1"/>
  <c r="C74" i="1"/>
  <c r="C75" i="1"/>
  <c r="H72" i="1"/>
  <c r="H73" i="1"/>
  <c r="H74" i="1"/>
  <c r="H69" i="1"/>
  <c r="H61" i="1"/>
  <c r="H62" i="1"/>
  <c r="H63" i="1"/>
  <c r="H64" i="1"/>
  <c r="H65" i="1"/>
  <c r="H59" i="1"/>
  <c r="I42" i="1"/>
  <c r="E43" i="1"/>
  <c r="H43" i="1"/>
  <c r="C43" i="1"/>
  <c r="I28" i="1"/>
  <c r="C109" i="1"/>
  <c r="D13" i="1"/>
  <c r="D19" i="1"/>
  <c r="F87" i="1"/>
  <c r="G87" i="1"/>
  <c r="H87" i="1"/>
  <c r="I87" i="1"/>
  <c r="I88" i="1"/>
  <c r="C88" i="1"/>
  <c r="I52" i="1"/>
  <c r="H51" i="1"/>
  <c r="H50" i="1"/>
  <c r="H49" i="1"/>
  <c r="H19" i="1"/>
  <c r="H13" i="1"/>
</calcChain>
</file>

<file path=xl/sharedStrings.xml><?xml version="1.0" encoding="utf-8"?>
<sst xmlns="http://schemas.openxmlformats.org/spreadsheetml/2006/main" count="192" uniqueCount="141">
  <si>
    <t>ESPACE CULTUREL PROTESTANT</t>
  </si>
  <si>
    <t>I. Coût des manifestations</t>
  </si>
  <si>
    <t>Aubades   (8)</t>
  </si>
  <si>
    <t>Bénévolat valorisé (h)</t>
  </si>
  <si>
    <t>Frais de transport</t>
  </si>
  <si>
    <t>Frais de publicité</t>
  </si>
  <si>
    <t>Réception et hébergement</t>
  </si>
  <si>
    <t>Frais de salle</t>
  </si>
  <si>
    <t>Total par action</t>
  </si>
  <si>
    <t>Total général</t>
  </si>
  <si>
    <t>petit ensemble du Mozarteum de Salzburg</t>
  </si>
  <si>
    <t>Sous-totaux aubades</t>
  </si>
  <si>
    <t>Concerts (5)</t>
  </si>
  <si>
    <t>Réception</t>
  </si>
  <si>
    <t>Ensemble instrumental Arioso</t>
  </si>
  <si>
    <t>soirée conte Fred Pougeard</t>
  </si>
  <si>
    <t>Sous-totaux concerts</t>
  </si>
  <si>
    <t>Sous-totaux Causeries</t>
  </si>
  <si>
    <t>Sous-total atelier Passion des livres</t>
  </si>
  <si>
    <r>
      <t xml:space="preserve">Atelier Salon de lecture </t>
    </r>
    <r>
      <rPr>
        <i/>
        <sz val="10"/>
        <rFont val="Arial"/>
        <family val="2"/>
      </rPr>
      <t>Anne Marie Cuniot</t>
    </r>
  </si>
  <si>
    <t xml:space="preserve">3 séances </t>
  </si>
  <si>
    <t>Sous-totaux Ateliers</t>
  </si>
  <si>
    <t>Voyage de rentrée : 2 jours</t>
  </si>
  <si>
    <t>Hébergemt restaurat</t>
  </si>
  <si>
    <t>entrées</t>
  </si>
  <si>
    <t>Voyage de Pâques</t>
  </si>
  <si>
    <t xml:space="preserve">Sous total programmation </t>
  </si>
  <si>
    <t>II. Frais généraux de fonctionnement</t>
  </si>
  <si>
    <t>Frais de personnel</t>
  </si>
  <si>
    <t>achat de logiciel</t>
  </si>
  <si>
    <t>Assurance</t>
  </si>
  <si>
    <t>achat de matériel</t>
  </si>
  <si>
    <t>Edition de la plaquette annuelle</t>
  </si>
  <si>
    <t>Maintenance du site web</t>
  </si>
  <si>
    <t>Emploi d'un volontaire de service civique</t>
  </si>
  <si>
    <t>Administration générale de l'association</t>
  </si>
  <si>
    <t>partidipation aux charges de chauffage</t>
  </si>
  <si>
    <t>Total frais généraux de fonctionnement</t>
  </si>
  <si>
    <t>Total frais généraux de fonctionnement et programmation</t>
  </si>
  <si>
    <t>III. Frais d'équipement</t>
  </si>
  <si>
    <t>Montant total des dépenses</t>
  </si>
  <si>
    <t>dépenses de fonctionnement</t>
  </si>
  <si>
    <t>bénévolat valorisé en heures de travail</t>
  </si>
  <si>
    <t>TOTAL GENERAL</t>
  </si>
  <si>
    <t>dont autofinancement</t>
  </si>
  <si>
    <t>VI. Dépense spéciale : devis réparation orgue : 4 735,34 € pris sur le compte dépôt et don spécial</t>
  </si>
  <si>
    <t>Adhésions (objectif 170 adhérents)</t>
  </si>
  <si>
    <t>170 x 30</t>
  </si>
  <si>
    <t xml:space="preserve">mise à disposition gratuite des salles </t>
  </si>
  <si>
    <t>Subvention Ville de Reims</t>
  </si>
  <si>
    <t>Subvention Conseil Général de la Marne</t>
  </si>
  <si>
    <t>Recette DDJSCS pour VSC</t>
  </si>
  <si>
    <t>Recettes voyages</t>
  </si>
  <si>
    <t>Bénévolat valorisé</t>
  </si>
  <si>
    <t>Dons</t>
  </si>
  <si>
    <t>Montant total des recettes</t>
  </si>
  <si>
    <t>Violon Philippe JEGOUX</t>
  </si>
  <si>
    <t>Barber shop Christophe BLIARD &amp; Co</t>
  </si>
  <si>
    <t>Quintette de cuivres Fabrice BROHET</t>
  </si>
  <si>
    <t>Basson J-François ANGELLOZ &amp; Co</t>
  </si>
  <si>
    <t xml:space="preserve"> </t>
  </si>
  <si>
    <t>Chœur Gospel Les Citrons bleus</t>
  </si>
  <si>
    <t>Orgue Pierre MEA</t>
  </si>
  <si>
    <t xml:space="preserve">Musique de l'après-guerre Trio piano, voix, clarinette </t>
  </si>
  <si>
    <t>Causeries (18)</t>
  </si>
  <si>
    <t>3 séances de 2 heures par Dominique RANAIVOSON</t>
  </si>
  <si>
    <t>Prédications en temps de guerre (1)</t>
  </si>
  <si>
    <t>Prédications en temps de guerre (2)</t>
  </si>
  <si>
    <t>Choix des versets sur les plaques du souvenir</t>
  </si>
  <si>
    <r>
      <t>Atelier Passion des livres</t>
    </r>
    <r>
      <rPr>
        <b/>
        <i/>
        <sz val="14"/>
        <rFont val="Arial"/>
        <family val="2"/>
      </rPr>
      <t xml:space="preserve"> </t>
    </r>
  </si>
  <si>
    <r>
      <t>Atelier Informatique</t>
    </r>
    <r>
      <rPr>
        <b/>
        <i/>
        <sz val="14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hebdo </t>
    </r>
    <r>
      <rPr>
        <i/>
        <sz val="10"/>
        <rFont val="Arial"/>
        <family val="2"/>
      </rPr>
      <t>L.Plouchart</t>
    </r>
    <r>
      <rPr>
        <b/>
        <i/>
        <sz val="12"/>
        <rFont val="Arial"/>
        <family val="2"/>
      </rPr>
      <t xml:space="preserve"> (25 séances)</t>
    </r>
  </si>
  <si>
    <r>
      <t>Arts Plastiques</t>
    </r>
    <r>
      <rPr>
        <b/>
        <i/>
        <sz val="14"/>
        <rFont val="Arial"/>
        <family val="2"/>
      </rPr>
      <t xml:space="preserve"> </t>
    </r>
    <r>
      <rPr>
        <b/>
        <i/>
        <sz val="8"/>
        <rFont val="Arial"/>
        <family val="2"/>
      </rPr>
      <t>(17 séances et une exposition)</t>
    </r>
  </si>
  <si>
    <t>Grande Guerre</t>
  </si>
  <si>
    <t>1</t>
  </si>
  <si>
    <t>2</t>
  </si>
  <si>
    <t>3</t>
  </si>
  <si>
    <t>4</t>
  </si>
  <si>
    <t>5</t>
  </si>
  <si>
    <t>6</t>
  </si>
  <si>
    <t>Création</t>
  </si>
  <si>
    <t>7</t>
  </si>
  <si>
    <t>8</t>
  </si>
  <si>
    <t>9</t>
  </si>
  <si>
    <t>10</t>
  </si>
  <si>
    <t>11</t>
  </si>
  <si>
    <t>12</t>
  </si>
  <si>
    <t>François COCHET</t>
  </si>
  <si>
    <t>Robert CLEMENT</t>
  </si>
  <si>
    <t>Philippe GUTTINGER</t>
  </si>
  <si>
    <t>Marc LAURENT</t>
  </si>
  <si>
    <t>Henry-Jean et Marie-Andréé GENAND</t>
  </si>
  <si>
    <t>André ENCREVE</t>
  </si>
  <si>
    <t>Françoise FLORENTIN-SMITH</t>
  </si>
  <si>
    <t>Nicola STRICKER</t>
  </si>
  <si>
    <t>Jacques BIERNE</t>
  </si>
  <si>
    <t>Philippe MARION</t>
  </si>
  <si>
    <t>Julianne UNTERBERGER</t>
  </si>
  <si>
    <t>Dominique SILLAND</t>
  </si>
  <si>
    <t>Gérard BRAS</t>
  </si>
  <si>
    <t>Otto SCHAEFFER</t>
  </si>
  <si>
    <t>Marinette DOZEVILLE et invités</t>
  </si>
  <si>
    <t>Rémi KRUG et invités</t>
  </si>
  <si>
    <t>Création en cuisine</t>
  </si>
  <si>
    <t>sous-total causeries Grande Guerre</t>
  </si>
  <si>
    <t>sous-total causeries Création</t>
  </si>
  <si>
    <t>Arc et Senans,Ornans, Dole</t>
  </si>
  <si>
    <t>Rome ou Cévennes protestantes</t>
  </si>
  <si>
    <t>Voyages commémoration Grande Guerre</t>
  </si>
  <si>
    <t xml:space="preserve">   Fort de la Pompelle</t>
  </si>
  <si>
    <t>Chemin des Dames</t>
  </si>
  <si>
    <t>Novron-Vingré</t>
  </si>
  <si>
    <t>Vauquois</t>
  </si>
  <si>
    <t>Expositions</t>
  </si>
  <si>
    <r>
      <t xml:space="preserve">Patrimoine et mémoire </t>
    </r>
    <r>
      <rPr>
        <b/>
        <i/>
        <sz val="10"/>
        <rFont val="Arial"/>
        <family val="2"/>
      </rPr>
      <t>( photos)</t>
    </r>
  </si>
  <si>
    <r>
      <t xml:space="preserve">Mémoire et création </t>
    </r>
    <r>
      <rPr>
        <b/>
        <i/>
        <sz val="10"/>
        <rFont val="Arial"/>
        <family val="2"/>
      </rPr>
      <t>(travaux de l'atelier AP)</t>
    </r>
  </si>
  <si>
    <t>Sous-total Expositions</t>
  </si>
  <si>
    <t>Publications</t>
  </si>
  <si>
    <t>Sous-total Publications</t>
  </si>
  <si>
    <t>Mémoire des Protestants rémois morts à la Grande Guerre</t>
  </si>
  <si>
    <t>Témoignages protestants rémois de 1914 à 1918</t>
  </si>
  <si>
    <t>impression</t>
  </si>
  <si>
    <t>Edition plaquette Grande Guerre</t>
  </si>
  <si>
    <t>Cadeaux aux conférenciers Création</t>
  </si>
  <si>
    <t>Cadeaux aux conférenciers Grande Guerre</t>
  </si>
  <si>
    <t>pour la réalisation du projet Grande Guerre</t>
  </si>
  <si>
    <t>pour la réalisation du projet  Grande Guerre</t>
  </si>
  <si>
    <t>location de l'exposition et vente publications</t>
  </si>
  <si>
    <t>Assurance globale de l'ECP</t>
  </si>
  <si>
    <t>Assurance spéciale expositions et voyages</t>
  </si>
  <si>
    <t>pour la réalisation du projet global de la saison 2014-2015</t>
  </si>
  <si>
    <t>1832 h à 30 €</t>
  </si>
  <si>
    <r>
      <rPr>
        <b/>
        <sz val="10"/>
        <color rgb="FFFF0000"/>
        <rFont val="Arial"/>
      </rPr>
      <t>recherche</t>
    </r>
    <r>
      <rPr>
        <b/>
        <sz val="10"/>
        <rFont val="Arial"/>
        <family val="2"/>
      </rPr>
      <t xml:space="preserve"> et préparation</t>
    </r>
  </si>
  <si>
    <t>Sous total voyages Grande Guerre</t>
  </si>
  <si>
    <t>dont 900 pour la Grande Guerre</t>
  </si>
  <si>
    <t>dont 16 500 pour le projet Grande Guerre</t>
  </si>
  <si>
    <t>dont 2 400 pour les voyages Grande Guerre</t>
  </si>
  <si>
    <r>
      <t xml:space="preserve">Budget consolidé 2014-2015     </t>
    </r>
    <r>
      <rPr>
        <b/>
        <i/>
        <sz val="16"/>
        <color indexed="45"/>
        <rFont val="Arial"/>
        <family val="2"/>
      </rPr>
      <t>DEPENSES</t>
    </r>
  </si>
  <si>
    <r>
      <t xml:space="preserve">Budget consolidé 2014-2015     </t>
    </r>
    <r>
      <rPr>
        <b/>
        <i/>
        <sz val="16"/>
        <color indexed="45"/>
        <rFont val="Arial"/>
        <family val="2"/>
      </rPr>
      <t>RECETTES</t>
    </r>
  </si>
  <si>
    <t>Subvention Mission du Centenaire ou du Conseil Général de la Marne</t>
  </si>
  <si>
    <t>Ateliers     (4)</t>
  </si>
  <si>
    <t>Gospel Chorale Victoire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</si>
</sst>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;[Red]#,##0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b/>
      <i/>
      <sz val="16"/>
      <color indexed="45"/>
      <name val="Arial"/>
      <family val="2"/>
    </font>
    <font>
      <b/>
      <i/>
      <sz val="14"/>
      <color indexed="4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</font>
    <font>
      <b/>
      <sz val="10"/>
      <color rgb="FFFF0000"/>
      <name val="Arial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rgb="FFFF0000"/>
      <name val="Calibri"/>
      <scheme val="minor"/>
    </font>
    <font>
      <b/>
      <sz val="14"/>
      <color indexed="45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rgb="FFFF0000"/>
      <name val="Arial"/>
    </font>
    <font>
      <sz val="8"/>
      <name val="Calibri"/>
      <family val="2"/>
      <scheme val="minor"/>
    </font>
    <font>
      <b/>
      <sz val="12"/>
      <color theme="4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55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92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/>
    </xf>
    <xf numFmtId="0" fontId="0" fillId="0" borderId="7" xfId="0" applyBorder="1"/>
    <xf numFmtId="164" fontId="3" fillId="0" borderId="7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9" xfId="0" applyBorder="1"/>
    <xf numFmtId="49" fontId="3" fillId="0" borderId="10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vertical="center"/>
    </xf>
    <xf numFmtId="164" fontId="8" fillId="0" borderId="13" xfId="0" applyNumberFormat="1" applyFont="1" applyFill="1" applyBorder="1" applyAlignment="1">
      <alignment vertical="center"/>
    </xf>
    <xf numFmtId="0" fontId="0" fillId="0" borderId="13" xfId="0" applyBorder="1"/>
    <xf numFmtId="164" fontId="3" fillId="0" borderId="13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164" fontId="8" fillId="4" borderId="6" xfId="0" applyNumberFormat="1" applyFont="1" applyFill="1" applyBorder="1" applyAlignment="1">
      <alignment vertical="center"/>
    </xf>
    <xf numFmtId="164" fontId="8" fillId="4" borderId="13" xfId="0" applyNumberFormat="1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7" fillId="0" borderId="9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164" fontId="8" fillId="0" borderId="9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164" fontId="8" fillId="0" borderId="13" xfId="0" applyNumberFormat="1" applyFont="1" applyFill="1" applyBorder="1" applyAlignment="1">
      <alignment horizontal="right" vertical="center" wrapText="1"/>
    </xf>
    <xf numFmtId="49" fontId="3" fillId="4" borderId="12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horizontal="right" vertical="center" wrapText="1"/>
    </xf>
    <xf numFmtId="49" fontId="3" fillId="4" borderId="6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 wrapText="1"/>
    </xf>
    <xf numFmtId="164" fontId="11" fillId="0" borderId="18" xfId="0" applyNumberFormat="1" applyFont="1" applyFill="1" applyBorder="1" applyAlignment="1">
      <alignment vertical="center"/>
    </xf>
    <xf numFmtId="164" fontId="3" fillId="0" borderId="19" xfId="0" applyNumberFormat="1" applyFont="1" applyFill="1" applyBorder="1" applyAlignment="1">
      <alignment vertical="center"/>
    </xf>
    <xf numFmtId="164" fontId="3" fillId="0" borderId="20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 wrapText="1"/>
    </xf>
    <xf numFmtId="164" fontId="12" fillId="4" borderId="8" xfId="0" applyNumberFormat="1" applyFont="1" applyFill="1" applyBorder="1" applyAlignment="1">
      <alignment vertical="center"/>
    </xf>
    <xf numFmtId="164" fontId="8" fillId="4" borderId="5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/>
    <xf numFmtId="3" fontId="3" fillId="0" borderId="1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0" fontId="3" fillId="0" borderId="5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3" fontId="8" fillId="7" borderId="6" xfId="0" applyNumberFormat="1" applyFont="1" applyFill="1" applyBorder="1" applyAlignment="1">
      <alignment vertical="center" wrapText="1"/>
    </xf>
    <xf numFmtId="164" fontId="8" fillId="0" borderId="14" xfId="0" applyNumberFormat="1" applyFont="1" applyFill="1" applyBorder="1" applyAlignment="1">
      <alignment vertical="center"/>
    </xf>
    <xf numFmtId="0" fontId="3" fillId="0" borderId="14" xfId="0" applyFont="1" applyFill="1" applyBorder="1"/>
    <xf numFmtId="0" fontId="3" fillId="0" borderId="13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0" fillId="0" borderId="15" xfId="0" applyNumberFormat="1" applyBorder="1"/>
    <xf numFmtId="164" fontId="12" fillId="0" borderId="3" xfId="0" applyNumberFormat="1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164" fontId="10" fillId="5" borderId="6" xfId="0" applyNumberFormat="1" applyFont="1" applyFill="1" applyBorder="1" applyAlignment="1">
      <alignment vertical="center"/>
    </xf>
    <xf numFmtId="164" fontId="0" fillId="0" borderId="0" xfId="0" applyNumberFormat="1"/>
    <xf numFmtId="49" fontId="20" fillId="8" borderId="6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vertical="center"/>
    </xf>
    <xf numFmtId="164" fontId="3" fillId="8" borderId="7" xfId="0" applyNumberFormat="1" applyFont="1" applyFill="1" applyBorder="1" applyAlignment="1">
      <alignment vertical="center"/>
    </xf>
    <xf numFmtId="49" fontId="3" fillId="8" borderId="9" xfId="0" applyNumberFormat="1" applyFont="1" applyFill="1" applyBorder="1" applyAlignment="1">
      <alignment horizontal="center" vertical="center"/>
    </xf>
    <xf numFmtId="164" fontId="8" fillId="8" borderId="9" xfId="0" applyNumberFormat="1" applyFont="1" applyFill="1" applyBorder="1" applyAlignment="1">
      <alignment vertical="center"/>
    </xf>
    <xf numFmtId="164" fontId="3" fillId="8" borderId="9" xfId="0" applyNumberFormat="1" applyFont="1" applyFill="1" applyBorder="1" applyAlignment="1">
      <alignment vertical="center"/>
    </xf>
    <xf numFmtId="164" fontId="3" fillId="8" borderId="13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4" fontId="8" fillId="0" borderId="6" xfId="0" applyNumberFormat="1" applyFont="1" applyFill="1" applyBorder="1" applyAlignment="1">
      <alignment horizontal="right" vertical="center" wrapText="1"/>
    </xf>
    <xf numFmtId="164" fontId="10" fillId="5" borderId="4" xfId="0" applyNumberFormat="1" applyFont="1" applyFill="1" applyBorder="1" applyAlignment="1">
      <alignment vertical="center"/>
    </xf>
    <xf numFmtId="164" fontId="10" fillId="5" borderId="7" xfId="0" applyNumberFormat="1" applyFont="1" applyFill="1" applyBorder="1" applyAlignment="1">
      <alignment vertical="center"/>
    </xf>
    <xf numFmtId="164" fontId="8" fillId="10" borderId="9" xfId="0" applyNumberFormat="1" applyFont="1" applyFill="1" applyBorder="1" applyAlignment="1">
      <alignment vertical="center"/>
    </xf>
    <xf numFmtId="49" fontId="3" fillId="11" borderId="9" xfId="0" applyNumberFormat="1" applyFont="1" applyFill="1" applyBorder="1" applyAlignment="1">
      <alignment horizontal="center" vertical="center"/>
    </xf>
    <xf numFmtId="164" fontId="3" fillId="11" borderId="6" xfId="0" applyNumberFormat="1" applyFont="1" applyFill="1" applyBorder="1" applyAlignment="1">
      <alignment vertical="center"/>
    </xf>
    <xf numFmtId="164" fontId="8" fillId="11" borderId="9" xfId="0" applyNumberFormat="1" applyFont="1" applyFill="1" applyBorder="1" applyAlignment="1">
      <alignment vertical="center"/>
    </xf>
    <xf numFmtId="49" fontId="3" fillId="9" borderId="9" xfId="0" applyNumberFormat="1" applyFont="1" applyFill="1" applyBorder="1" applyAlignment="1">
      <alignment horizontal="center" vertical="center"/>
    </xf>
    <xf numFmtId="164" fontId="10" fillId="9" borderId="6" xfId="0" applyNumberFormat="1" applyFont="1" applyFill="1" applyBorder="1" applyAlignment="1">
      <alignment vertical="center"/>
    </xf>
    <xf numFmtId="164" fontId="3" fillId="11" borderId="9" xfId="0" applyNumberFormat="1" applyFont="1" applyFill="1" applyBorder="1" applyAlignment="1">
      <alignment vertical="center"/>
    </xf>
    <xf numFmtId="164" fontId="8" fillId="11" borderId="4" xfId="0" applyNumberFormat="1" applyFont="1" applyFill="1" applyBorder="1" applyAlignment="1">
      <alignment vertical="center"/>
    </xf>
    <xf numFmtId="164" fontId="8" fillId="11" borderId="7" xfId="0" applyNumberFormat="1" applyFont="1" applyFill="1" applyBorder="1" applyAlignment="1">
      <alignment vertical="center"/>
    </xf>
    <xf numFmtId="164" fontId="8" fillId="10" borderId="4" xfId="0" applyNumberFormat="1" applyFont="1" applyFill="1" applyBorder="1" applyAlignment="1">
      <alignment vertical="center"/>
    </xf>
    <xf numFmtId="164" fontId="8" fillId="10" borderId="7" xfId="0" applyNumberFormat="1" applyFont="1" applyFill="1" applyBorder="1" applyAlignment="1">
      <alignment vertical="center"/>
    </xf>
    <xf numFmtId="164" fontId="8" fillId="12" borderId="6" xfId="0" applyNumberFormat="1" applyFont="1" applyFill="1" applyBorder="1" applyAlignment="1">
      <alignment horizontal="left" vertical="center" wrapText="1"/>
    </xf>
    <xf numFmtId="164" fontId="8" fillId="12" borderId="3" xfId="0" applyNumberFormat="1" applyFont="1" applyFill="1" applyBorder="1" applyAlignment="1">
      <alignment horizontal="left" vertical="center" wrapText="1"/>
    </xf>
    <xf numFmtId="164" fontId="3" fillId="12" borderId="2" xfId="0" applyNumberFormat="1" applyFont="1" applyFill="1" applyBorder="1" applyAlignment="1">
      <alignment vertical="center"/>
    </xf>
    <xf numFmtId="164" fontId="2" fillId="12" borderId="1" xfId="0" applyNumberFormat="1" applyFont="1" applyFill="1" applyBorder="1" applyAlignment="1">
      <alignment vertical="center"/>
    </xf>
    <xf numFmtId="164" fontId="3" fillId="12" borderId="3" xfId="0" applyNumberFormat="1" applyFont="1" applyFill="1" applyBorder="1" applyAlignment="1">
      <alignment vertical="center"/>
    </xf>
    <xf numFmtId="164" fontId="3" fillId="0" borderId="18" xfId="0" applyNumberFormat="1" applyFont="1" applyFill="1" applyBorder="1" applyAlignment="1">
      <alignment vertical="center"/>
    </xf>
    <xf numFmtId="164" fontId="3" fillId="0" borderId="24" xfId="0" applyNumberFormat="1" applyFont="1" applyFill="1" applyBorder="1" applyAlignment="1">
      <alignment vertical="center"/>
    </xf>
    <xf numFmtId="164" fontId="3" fillId="0" borderId="26" xfId="0" applyNumberFormat="1" applyFont="1" applyFill="1" applyBorder="1" applyAlignment="1">
      <alignment vertical="center"/>
    </xf>
    <xf numFmtId="164" fontId="3" fillId="0" borderId="28" xfId="0" applyNumberFormat="1" applyFon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/>
    </xf>
    <xf numFmtId="0" fontId="0" fillId="0" borderId="28" xfId="0" applyBorder="1"/>
    <xf numFmtId="164" fontId="8" fillId="0" borderId="28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164" fontId="8" fillId="12" borderId="6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164" fontId="3" fillId="12" borderId="4" xfId="0" applyNumberFormat="1" applyFont="1" applyFill="1" applyBorder="1" applyAlignment="1">
      <alignment vertical="center"/>
    </xf>
    <xf numFmtId="164" fontId="3" fillId="12" borderId="11" xfId="0" applyNumberFormat="1" applyFont="1" applyFill="1" applyBorder="1" applyAlignment="1">
      <alignment vertical="center"/>
    </xf>
    <xf numFmtId="164" fontId="8" fillId="12" borderId="3" xfId="0" applyNumberFormat="1" applyFont="1" applyFill="1" applyBorder="1" applyAlignment="1">
      <alignment vertical="center"/>
    </xf>
    <xf numFmtId="164" fontId="3" fillId="12" borderId="9" xfId="0" applyNumberFormat="1" applyFont="1" applyFill="1" applyBorder="1" applyAlignment="1">
      <alignment horizontal="right" vertical="center" wrapText="1"/>
    </xf>
    <xf numFmtId="164" fontId="3" fillId="12" borderId="13" xfId="0" applyNumberFormat="1" applyFont="1" applyFill="1" applyBorder="1" applyAlignment="1">
      <alignment horizontal="right" vertical="center" wrapText="1"/>
    </xf>
    <xf numFmtId="164" fontId="3" fillId="12" borderId="5" xfId="0" applyNumberFormat="1" applyFont="1" applyFill="1" applyBorder="1" applyAlignment="1">
      <alignment vertical="center"/>
    </xf>
    <xf numFmtId="164" fontId="3" fillId="12" borderId="0" xfId="0" applyNumberFormat="1" applyFont="1" applyFill="1" applyBorder="1" applyAlignment="1">
      <alignment vertical="center"/>
    </xf>
    <xf numFmtId="164" fontId="3" fillId="12" borderId="6" xfId="0" applyNumberFormat="1" applyFont="1" applyFill="1" applyBorder="1" applyAlignment="1">
      <alignment vertical="center"/>
    </xf>
    <xf numFmtId="164" fontId="8" fillId="12" borderId="7" xfId="0" applyNumberFormat="1" applyFont="1" applyFill="1" applyBorder="1" applyAlignment="1">
      <alignment vertical="center"/>
    </xf>
    <xf numFmtId="164" fontId="3" fillId="12" borderId="7" xfId="0" applyNumberFormat="1" applyFont="1" applyFill="1" applyBorder="1" applyAlignment="1">
      <alignment vertical="center"/>
    </xf>
    <xf numFmtId="0" fontId="0" fillId="12" borderId="13" xfId="0" applyFill="1" applyBorder="1"/>
    <xf numFmtId="164" fontId="3" fillId="12" borderId="9" xfId="0" applyNumberFormat="1" applyFont="1" applyFill="1" applyBorder="1" applyAlignment="1">
      <alignment vertical="center"/>
    </xf>
    <xf numFmtId="164" fontId="8" fillId="13" borderId="3" xfId="0" applyNumberFormat="1" applyFont="1" applyFill="1" applyBorder="1" applyAlignment="1">
      <alignment vertical="center"/>
    </xf>
    <xf numFmtId="0" fontId="0" fillId="12" borderId="7" xfId="0" applyFill="1" applyBorder="1"/>
    <xf numFmtId="164" fontId="8" fillId="12" borderId="9" xfId="0" applyNumberFormat="1" applyFont="1" applyFill="1" applyBorder="1" applyAlignment="1">
      <alignment vertical="center"/>
    </xf>
    <xf numFmtId="164" fontId="3" fillId="12" borderId="20" xfId="0" applyNumberFormat="1" applyFont="1" applyFill="1" applyBorder="1" applyAlignment="1">
      <alignment vertical="center"/>
    </xf>
    <xf numFmtId="164" fontId="3" fillId="12" borderId="27" xfId="0" applyNumberFormat="1" applyFont="1" applyFill="1" applyBorder="1" applyAlignment="1">
      <alignment horizontal="right" vertical="center" wrapText="1"/>
    </xf>
    <xf numFmtId="164" fontId="3" fillId="12" borderId="28" xfId="0" applyNumberFormat="1" applyFont="1" applyFill="1" applyBorder="1" applyAlignment="1">
      <alignment vertical="center"/>
    </xf>
    <xf numFmtId="164" fontId="3" fillId="12" borderId="29" xfId="0" applyNumberFormat="1" applyFont="1" applyFill="1" applyBorder="1" applyAlignment="1">
      <alignment vertical="center"/>
    </xf>
    <xf numFmtId="164" fontId="1" fillId="12" borderId="6" xfId="0" applyNumberFormat="1" applyFont="1" applyFill="1" applyBorder="1"/>
    <xf numFmtId="164" fontId="3" fillId="9" borderId="3" xfId="0" applyNumberFormat="1" applyFont="1" applyFill="1" applyBorder="1" applyAlignment="1">
      <alignment vertical="center"/>
    </xf>
    <xf numFmtId="164" fontId="3" fillId="9" borderId="13" xfId="0" applyNumberFormat="1" applyFont="1" applyFill="1" applyBorder="1" applyAlignment="1">
      <alignment vertical="center"/>
    </xf>
    <xf numFmtId="164" fontId="1" fillId="5" borderId="0" xfId="0" applyNumberFormat="1" applyFont="1" applyFill="1" applyBorder="1"/>
    <xf numFmtId="164" fontId="1" fillId="5" borderId="6" xfId="0" applyNumberFormat="1" applyFont="1" applyFill="1" applyBorder="1"/>
    <xf numFmtId="3" fontId="8" fillId="0" borderId="9" xfId="0" applyNumberFormat="1" applyFont="1" applyFill="1" applyBorder="1" applyAlignment="1">
      <alignment horizontal="right" vertical="center"/>
    </xf>
    <xf numFmtId="164" fontId="8" fillId="0" borderId="31" xfId="0" applyNumberFormat="1" applyFont="1" applyFill="1" applyBorder="1" applyAlignment="1">
      <alignment vertical="center"/>
    </xf>
    <xf numFmtId="0" fontId="0" fillId="0" borderId="32" xfId="0" applyBorder="1"/>
    <xf numFmtId="164" fontId="1" fillId="12" borderId="30" xfId="0" applyNumberFormat="1" applyFont="1" applyFill="1" applyBorder="1" applyAlignment="1">
      <alignment horizontal="right" vertical="center"/>
    </xf>
    <xf numFmtId="164" fontId="16" fillId="0" borderId="30" xfId="0" applyNumberFormat="1" applyFont="1" applyBorder="1" applyAlignment="1">
      <alignment horizontal="right" vertical="center"/>
    </xf>
    <xf numFmtId="3" fontId="1" fillId="0" borderId="30" xfId="0" applyNumberFormat="1" applyFont="1" applyBorder="1" applyAlignment="1">
      <alignment horizontal="right" vertical="center"/>
    </xf>
    <xf numFmtId="164" fontId="8" fillId="0" borderId="34" xfId="0" applyNumberFormat="1" applyFont="1" applyFill="1" applyBorder="1" applyAlignment="1">
      <alignment vertical="center"/>
    </xf>
    <xf numFmtId="164" fontId="3" fillId="0" borderId="35" xfId="0" applyNumberFormat="1" applyFont="1" applyFill="1" applyBorder="1" applyAlignment="1">
      <alignment vertical="center"/>
    </xf>
    <xf numFmtId="164" fontId="8" fillId="12" borderId="33" xfId="0" applyNumberFormat="1" applyFont="1" applyFill="1" applyBorder="1" applyAlignment="1">
      <alignment horizontal="right" vertical="center"/>
    </xf>
    <xf numFmtId="164" fontId="3" fillId="0" borderId="33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16" fillId="5" borderId="6" xfId="0" applyNumberFormat="1" applyFont="1" applyFill="1" applyBorder="1"/>
    <xf numFmtId="164" fontId="10" fillId="12" borderId="6" xfId="0" applyNumberFormat="1" applyFont="1" applyFill="1" applyBorder="1" applyAlignment="1">
      <alignment vertical="center"/>
    </xf>
    <xf numFmtId="164" fontId="10" fillId="0" borderId="4" xfId="0" applyNumberFormat="1" applyFont="1" applyFill="1" applyBorder="1" applyAlignment="1">
      <alignment vertical="center"/>
    </xf>
    <xf numFmtId="164" fontId="10" fillId="0" borderId="7" xfId="0" applyNumberFormat="1" applyFont="1" applyFill="1" applyBorder="1" applyAlignment="1">
      <alignment vertical="center"/>
    </xf>
    <xf numFmtId="0" fontId="0" fillId="0" borderId="0" xfId="0" applyFill="1"/>
    <xf numFmtId="49" fontId="8" fillId="11" borderId="9" xfId="0" applyNumberFormat="1" applyFont="1" applyFill="1" applyBorder="1" applyAlignment="1">
      <alignment vertical="center"/>
    </xf>
    <xf numFmtId="164" fontId="3" fillId="11" borderId="7" xfId="0" applyNumberFormat="1" applyFont="1" applyFill="1" applyBorder="1" applyAlignment="1">
      <alignment vertical="center"/>
    </xf>
    <xf numFmtId="164" fontId="3" fillId="11" borderId="5" xfId="0" applyNumberFormat="1" applyFont="1" applyFill="1" applyBorder="1" applyAlignment="1">
      <alignment vertical="center"/>
    </xf>
    <xf numFmtId="0" fontId="0" fillId="11" borderId="7" xfId="0" applyFill="1" applyBorder="1"/>
    <xf numFmtId="164" fontId="3" fillId="11" borderId="0" xfId="0" applyNumberFormat="1" applyFont="1" applyFill="1" applyBorder="1" applyAlignment="1">
      <alignment vertical="center"/>
    </xf>
    <xf numFmtId="0" fontId="0" fillId="11" borderId="9" xfId="0" applyFill="1" applyBorder="1"/>
    <xf numFmtId="164" fontId="3" fillId="11" borderId="13" xfId="0" applyNumberFormat="1" applyFont="1" applyFill="1" applyBorder="1" applyAlignment="1">
      <alignment vertical="center"/>
    </xf>
    <xf numFmtId="0" fontId="0" fillId="11" borderId="13" xfId="0" applyFill="1" applyBorder="1"/>
    <xf numFmtId="49" fontId="3" fillId="11" borderId="8" xfId="0" applyNumberFormat="1" applyFont="1" applyFill="1" applyBorder="1" applyAlignment="1">
      <alignment vertical="center"/>
    </xf>
    <xf numFmtId="49" fontId="3" fillId="11" borderId="10" xfId="0" applyNumberFormat="1" applyFont="1" applyFill="1" applyBorder="1" applyAlignment="1">
      <alignment vertical="center"/>
    </xf>
    <xf numFmtId="49" fontId="3" fillId="11" borderId="12" xfId="0" applyNumberFormat="1" applyFont="1" applyFill="1" applyBorder="1" applyAlignment="1">
      <alignment vertical="center"/>
    </xf>
    <xf numFmtId="164" fontId="3" fillId="11" borderId="10" xfId="0" applyNumberFormat="1" applyFont="1" applyFill="1" applyBorder="1" applyAlignment="1">
      <alignment vertical="center"/>
    </xf>
    <xf numFmtId="164" fontId="3" fillId="11" borderId="9" xfId="0" applyNumberFormat="1" applyFont="1" applyFill="1" applyBorder="1" applyAlignment="1">
      <alignment horizontal="right" vertical="center" wrapText="1"/>
    </xf>
    <xf numFmtId="164" fontId="3" fillId="11" borderId="9" xfId="0" applyNumberFormat="1" applyFont="1" applyFill="1" applyBorder="1" applyAlignment="1">
      <alignment vertical="center" wrapText="1"/>
    </xf>
    <xf numFmtId="164" fontId="3" fillId="11" borderId="10" xfId="0" applyNumberFormat="1" applyFont="1" applyFill="1" applyBorder="1" applyAlignment="1">
      <alignment horizontal="right" vertical="center" wrapText="1"/>
    </xf>
    <xf numFmtId="164" fontId="8" fillId="11" borderId="7" xfId="0" applyNumberFormat="1" applyFont="1" applyFill="1" applyBorder="1" applyAlignment="1">
      <alignment horizontal="right" vertical="center" wrapText="1"/>
    </xf>
    <xf numFmtId="164" fontId="8" fillId="11" borderId="9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4" fontId="3" fillId="11" borderId="11" xfId="0" applyNumberFormat="1" applyFont="1" applyFill="1" applyBorder="1" applyAlignment="1">
      <alignment vertical="center"/>
    </xf>
    <xf numFmtId="164" fontId="3" fillId="11" borderId="1" xfId="0" applyNumberFormat="1" applyFont="1" applyFill="1" applyBorder="1" applyAlignment="1">
      <alignment vertical="center"/>
    </xf>
    <xf numFmtId="164" fontId="3" fillId="11" borderId="3" xfId="0" applyNumberFormat="1" applyFont="1" applyFill="1" applyBorder="1" applyAlignment="1">
      <alignment vertical="center"/>
    </xf>
    <xf numFmtId="49" fontId="3" fillId="14" borderId="9" xfId="0" applyNumberFormat="1" applyFont="1" applyFill="1" applyBorder="1" applyAlignment="1">
      <alignment horizontal="center" vertical="center"/>
    </xf>
    <xf numFmtId="164" fontId="10" fillId="14" borderId="6" xfId="0" applyNumberFormat="1" applyFont="1" applyFill="1" applyBorder="1" applyAlignment="1">
      <alignment vertical="center"/>
    </xf>
    <xf numFmtId="164" fontId="3" fillId="14" borderId="6" xfId="0" applyNumberFormat="1" applyFont="1" applyFill="1" applyBorder="1" applyAlignment="1">
      <alignment vertical="center"/>
    </xf>
    <xf numFmtId="164" fontId="8" fillId="14" borderId="9" xfId="0" applyNumberFormat="1" applyFont="1" applyFill="1" applyBorder="1" applyAlignment="1">
      <alignment vertical="center"/>
    </xf>
    <xf numFmtId="164" fontId="11" fillId="14" borderId="10" xfId="0" applyNumberFormat="1" applyFont="1" applyFill="1" applyBorder="1" applyAlignment="1">
      <alignment vertical="center"/>
    </xf>
    <xf numFmtId="164" fontId="3" fillId="14" borderId="0" xfId="0" applyNumberFormat="1" applyFont="1" applyFill="1" applyBorder="1" applyAlignment="1">
      <alignment vertical="center"/>
    </xf>
    <xf numFmtId="164" fontId="3" fillId="14" borderId="12" xfId="0" applyNumberFormat="1" applyFont="1" applyFill="1" applyBorder="1" applyAlignment="1">
      <alignment vertical="center"/>
    </xf>
    <xf numFmtId="164" fontId="3" fillId="14" borderId="14" xfId="0" applyNumberFormat="1" applyFont="1" applyFill="1" applyBorder="1" applyAlignment="1">
      <alignment vertical="center"/>
    </xf>
    <xf numFmtId="164" fontId="8" fillId="14" borderId="5" xfId="0" applyNumberFormat="1" applyFont="1" applyFill="1" applyBorder="1" applyAlignment="1">
      <alignment vertical="center"/>
    </xf>
    <xf numFmtId="0" fontId="0" fillId="14" borderId="4" xfId="0" applyFill="1" applyBorder="1"/>
    <xf numFmtId="0" fontId="0" fillId="14" borderId="14" xfId="0" applyFill="1" applyBorder="1"/>
    <xf numFmtId="164" fontId="8" fillId="14" borderId="15" xfId="0" applyNumberFormat="1" applyFont="1" applyFill="1" applyBorder="1" applyAlignment="1">
      <alignment vertical="center"/>
    </xf>
    <xf numFmtId="49" fontId="20" fillId="14" borderId="6" xfId="0" applyNumberFormat="1" applyFont="1" applyFill="1" applyBorder="1" applyAlignment="1">
      <alignment horizontal="center" vertical="center"/>
    </xf>
    <xf numFmtId="164" fontId="8" fillId="14" borderId="6" xfId="0" applyNumberFormat="1" applyFont="1" applyFill="1" applyBorder="1" applyAlignment="1">
      <alignment vertical="center"/>
    </xf>
    <xf numFmtId="49" fontId="3" fillId="14" borderId="6" xfId="0" applyNumberFormat="1" applyFont="1" applyFill="1" applyBorder="1" applyAlignment="1">
      <alignment vertical="center"/>
    </xf>
    <xf numFmtId="164" fontId="8" fillId="14" borderId="3" xfId="0" applyNumberFormat="1" applyFont="1" applyFill="1" applyBorder="1" applyAlignment="1">
      <alignment vertical="center"/>
    </xf>
    <xf numFmtId="164" fontId="8" fillId="14" borderId="1" xfId="0" applyNumberFormat="1" applyFont="1" applyFill="1" applyBorder="1" applyAlignment="1">
      <alignment vertical="center"/>
    </xf>
    <xf numFmtId="164" fontId="8" fillId="14" borderId="6" xfId="0" applyNumberFormat="1" applyFont="1" applyFill="1" applyBorder="1" applyAlignment="1">
      <alignment vertical="center" wrapText="1"/>
    </xf>
    <xf numFmtId="164" fontId="3" fillId="14" borderId="9" xfId="0" applyNumberFormat="1" applyFont="1" applyFill="1" applyBorder="1" applyAlignment="1">
      <alignment vertical="center"/>
    </xf>
    <xf numFmtId="164" fontId="12" fillId="14" borderId="1" xfId="0" applyNumberFormat="1" applyFont="1" applyFill="1" applyBorder="1" applyAlignment="1">
      <alignment vertical="center"/>
    </xf>
    <xf numFmtId="164" fontId="8" fillId="14" borderId="2" xfId="0" applyNumberFormat="1" applyFont="1" applyFill="1" applyBorder="1" applyAlignment="1">
      <alignment vertical="center"/>
    </xf>
    <xf numFmtId="164" fontId="8" fillId="14" borderId="13" xfId="0" applyNumberFormat="1" applyFont="1" applyFill="1" applyBorder="1" applyAlignment="1">
      <alignment vertical="center"/>
    </xf>
    <xf numFmtId="164" fontId="10" fillId="14" borderId="4" xfId="0" applyNumberFormat="1" applyFont="1" applyFill="1" applyBorder="1" applyAlignment="1">
      <alignment vertical="center"/>
    </xf>
    <xf numFmtId="164" fontId="8" fillId="14" borderId="4" xfId="0" applyNumberFormat="1" applyFont="1" applyFill="1" applyBorder="1" applyAlignment="1">
      <alignment vertical="center"/>
    </xf>
    <xf numFmtId="164" fontId="8" fillId="14" borderId="7" xfId="0" applyNumberFormat="1" applyFont="1" applyFill="1" applyBorder="1" applyAlignment="1">
      <alignment vertical="center"/>
    </xf>
    <xf numFmtId="164" fontId="8" fillId="14" borderId="27" xfId="0" applyNumberFormat="1" applyFont="1" applyFill="1" applyBorder="1" applyAlignment="1">
      <alignment vertical="center" wrapText="1"/>
    </xf>
    <xf numFmtId="164" fontId="3" fillId="14" borderId="27" xfId="0" applyNumberFormat="1" applyFont="1" applyFill="1" applyBorder="1" applyAlignment="1">
      <alignment vertical="center" wrapText="1"/>
    </xf>
    <xf numFmtId="164" fontId="3" fillId="14" borderId="27" xfId="0" applyNumberFormat="1" applyFont="1" applyFill="1" applyBorder="1" applyAlignment="1">
      <alignment vertical="center"/>
    </xf>
    <xf numFmtId="164" fontId="3" fillId="14" borderId="18" xfId="0" applyNumberFormat="1" applyFont="1" applyFill="1" applyBorder="1" applyAlignment="1">
      <alignment vertical="center"/>
    </xf>
    <xf numFmtId="164" fontId="3" fillId="14" borderId="19" xfId="0" applyNumberFormat="1" applyFont="1" applyFill="1" applyBorder="1" applyAlignment="1">
      <alignment vertical="center"/>
    </xf>
    <xf numFmtId="164" fontId="3" fillId="14" borderId="28" xfId="0" applyNumberFormat="1" applyFont="1" applyFill="1" applyBorder="1" applyAlignment="1">
      <alignment vertical="center"/>
    </xf>
    <xf numFmtId="164" fontId="8" fillId="14" borderId="28" xfId="0" applyNumberFormat="1" applyFont="1" applyFill="1" applyBorder="1" applyAlignment="1">
      <alignment vertical="center"/>
    </xf>
    <xf numFmtId="0" fontId="0" fillId="14" borderId="28" xfId="0" applyFill="1" applyBorder="1"/>
    <xf numFmtId="164" fontId="3" fillId="11" borderId="2" xfId="0" applyNumberFormat="1" applyFont="1" applyFill="1" applyBorder="1" applyAlignment="1">
      <alignment vertical="center"/>
    </xf>
    <xf numFmtId="3" fontId="0" fillId="0" borderId="0" xfId="0" applyNumberFormat="1"/>
    <xf numFmtId="164" fontId="8" fillId="10" borderId="6" xfId="0" applyNumberFormat="1" applyFont="1" applyFill="1" applyBorder="1" applyAlignment="1">
      <alignment vertical="center"/>
    </xf>
    <xf numFmtId="164" fontId="7" fillId="12" borderId="16" xfId="0" applyNumberFormat="1" applyFont="1" applyFill="1" applyBorder="1" applyAlignment="1">
      <alignment horizontal="left" vertical="center" wrapText="1"/>
    </xf>
    <xf numFmtId="164" fontId="7" fillId="12" borderId="17" xfId="0" applyNumberFormat="1" applyFont="1" applyFill="1" applyBorder="1" applyAlignment="1">
      <alignment horizontal="left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3" fillId="11" borderId="3" xfId="0" applyNumberFormat="1" applyFont="1" applyFill="1" applyBorder="1" applyAlignment="1">
      <alignment horizontal="center" vertical="center" wrapText="1"/>
    </xf>
    <xf numFmtId="164" fontId="7" fillId="12" borderId="1" xfId="0" applyNumberFormat="1" applyFont="1" applyFill="1" applyBorder="1" applyAlignment="1">
      <alignment horizontal="left" vertical="center" wrapText="1"/>
    </xf>
    <xf numFmtId="164" fontId="7" fillId="12" borderId="3" xfId="0" applyNumberFormat="1" applyFont="1" applyFill="1" applyBorder="1" applyAlignment="1">
      <alignment horizontal="left" vertical="center" wrapText="1"/>
    </xf>
    <xf numFmtId="164" fontId="7" fillId="12" borderId="8" xfId="0" applyNumberFormat="1" applyFont="1" applyFill="1" applyBorder="1" applyAlignment="1">
      <alignment horizontal="left" vertical="center" wrapText="1"/>
    </xf>
    <xf numFmtId="164" fontId="7" fillId="12" borderId="4" xfId="0" applyNumberFormat="1" applyFont="1" applyFill="1" applyBorder="1" applyAlignment="1">
      <alignment horizontal="left" vertical="center" wrapText="1"/>
    </xf>
    <xf numFmtId="164" fontId="12" fillId="12" borderId="1" xfId="0" applyNumberFormat="1" applyFont="1" applyFill="1" applyBorder="1" applyAlignment="1">
      <alignment horizontal="left" vertical="center"/>
    </xf>
    <xf numFmtId="164" fontId="12" fillId="12" borderId="3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164" fontId="7" fillId="14" borderId="1" xfId="0" applyNumberFormat="1" applyFont="1" applyFill="1" applyBorder="1" applyAlignment="1">
      <alignment horizontal="left" vertical="center" wrapText="1"/>
    </xf>
    <xf numFmtId="164" fontId="7" fillId="14" borderId="3" xfId="0" applyNumberFormat="1" applyFont="1" applyFill="1" applyBorder="1" applyAlignment="1">
      <alignment horizontal="left" vertical="center" wrapText="1"/>
    </xf>
    <xf numFmtId="164" fontId="11" fillId="0" borderId="21" xfId="0" applyNumberFormat="1" applyFont="1" applyFill="1" applyBorder="1" applyAlignment="1">
      <alignment horizontal="left" vertical="center" wrapText="1"/>
    </xf>
    <xf numFmtId="164" fontId="11" fillId="0" borderId="22" xfId="0" applyNumberFormat="1" applyFont="1" applyFill="1" applyBorder="1" applyAlignment="1">
      <alignment horizontal="left" vertical="center" wrapText="1"/>
    </xf>
    <xf numFmtId="164" fontId="11" fillId="11" borderId="1" xfId="0" applyNumberFormat="1" applyFont="1" applyFill="1" applyBorder="1" applyAlignment="1">
      <alignment horizontal="left" vertical="center" wrapText="1"/>
    </xf>
    <xf numFmtId="164" fontId="11" fillId="11" borderId="3" xfId="0" applyNumberFormat="1" applyFont="1" applyFill="1" applyBorder="1" applyAlignment="1">
      <alignment horizontal="left" vertical="center" wrapText="1"/>
    </xf>
    <xf numFmtId="164" fontId="11" fillId="11" borderId="12" xfId="0" applyNumberFormat="1" applyFont="1" applyFill="1" applyBorder="1" applyAlignment="1">
      <alignment horizontal="left" vertical="center" wrapText="1"/>
    </xf>
    <xf numFmtId="164" fontId="11" fillId="11" borderId="15" xfId="0" applyNumberFormat="1" applyFont="1" applyFill="1" applyBorder="1" applyAlignment="1">
      <alignment horizontal="left" vertical="center" wrapText="1"/>
    </xf>
    <xf numFmtId="164" fontId="12" fillId="10" borderId="1" xfId="0" applyNumberFormat="1" applyFont="1" applyFill="1" applyBorder="1" applyAlignment="1">
      <alignment horizontal="left" vertical="center"/>
    </xf>
    <xf numFmtId="164" fontId="12" fillId="10" borderId="3" xfId="0" applyNumberFormat="1" applyFont="1" applyFill="1" applyBorder="1" applyAlignment="1">
      <alignment horizontal="left" vertical="center"/>
    </xf>
    <xf numFmtId="164" fontId="22" fillId="11" borderId="1" xfId="0" applyNumberFormat="1" applyFont="1" applyFill="1" applyBorder="1" applyAlignment="1">
      <alignment horizontal="center" vertical="center"/>
    </xf>
    <xf numFmtId="164" fontId="22" fillId="11" borderId="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/>
    </xf>
    <xf numFmtId="164" fontId="3" fillId="11" borderId="8" xfId="0" applyNumberFormat="1" applyFont="1" applyFill="1" applyBorder="1" applyAlignment="1">
      <alignment horizontal="center" vertical="center"/>
    </xf>
    <xf numFmtId="164" fontId="3" fillId="11" borderId="5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12" fillId="14" borderId="1" xfId="0" applyNumberFormat="1" applyFont="1" applyFill="1" applyBorder="1" applyAlignment="1">
      <alignment horizontal="left" vertical="center"/>
    </xf>
    <xf numFmtId="164" fontId="8" fillId="14" borderId="3" xfId="0" applyNumberFormat="1" applyFont="1" applyFill="1" applyBorder="1" applyAlignment="1">
      <alignment horizontal="left" vertical="center"/>
    </xf>
    <xf numFmtId="164" fontId="8" fillId="14" borderId="1" xfId="0" applyNumberFormat="1" applyFont="1" applyFill="1" applyBorder="1" applyAlignment="1">
      <alignment horizontal="center" vertical="center"/>
    </xf>
    <xf numFmtId="164" fontId="8" fillId="14" borderId="3" xfId="0" applyNumberFormat="1" applyFont="1" applyFill="1" applyBorder="1" applyAlignment="1">
      <alignment horizontal="center" vertical="center"/>
    </xf>
    <xf numFmtId="164" fontId="14" fillId="11" borderId="1" xfId="0" applyNumberFormat="1" applyFont="1" applyFill="1" applyBorder="1" applyAlignment="1">
      <alignment horizontal="left" vertical="center"/>
    </xf>
    <xf numFmtId="164" fontId="14" fillId="11" borderId="3" xfId="0" applyNumberFormat="1" applyFont="1" applyFill="1" applyBorder="1" applyAlignment="1">
      <alignment horizontal="left" vertical="center"/>
    </xf>
    <xf numFmtId="164" fontId="3" fillId="14" borderId="23" xfId="0" applyNumberFormat="1" applyFont="1" applyFill="1" applyBorder="1" applyAlignment="1">
      <alignment horizontal="left" vertical="center" wrapText="1"/>
    </xf>
    <xf numFmtId="164" fontId="3" fillId="14" borderId="25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left" vertical="center" wrapText="1"/>
    </xf>
    <xf numFmtId="164" fontId="17" fillId="0" borderId="8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7" fillId="0" borderId="10" xfId="0" applyNumberFormat="1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64" fontId="17" fillId="0" borderId="15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</cellXfs>
  <cellStyles count="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showRuler="0" topLeftCell="A86" workbookViewId="0">
      <selection activeCell="J18" sqref="J18"/>
    </sheetView>
  </sheetViews>
  <sheetFormatPr baseColWidth="10" defaultRowHeight="15" x14ac:dyDescent="0"/>
  <cols>
    <col min="2" max="2" width="37.1640625" customWidth="1"/>
  </cols>
  <sheetData>
    <row r="1" spans="1:10" ht="24" thickBot="1">
      <c r="A1" s="121" t="s">
        <v>0</v>
      </c>
      <c r="B1" s="120"/>
      <c r="C1" s="120"/>
      <c r="D1" s="120"/>
      <c r="E1" s="120"/>
      <c r="F1" s="120"/>
      <c r="G1" s="120"/>
      <c r="H1" s="120"/>
      <c r="I1" s="122"/>
    </row>
    <row r="2" spans="1:10" ht="19" thickBot="1">
      <c r="A2" s="4" t="s">
        <v>136</v>
      </c>
      <c r="B2" s="5"/>
      <c r="C2" s="6"/>
      <c r="D2" s="6"/>
      <c r="E2" s="6"/>
      <c r="F2" s="6"/>
      <c r="G2" s="6"/>
      <c r="H2" s="6"/>
      <c r="I2" s="5"/>
    </row>
    <row r="3" spans="1:10" ht="35" customHeight="1" thickBot="1">
      <c r="A3" s="7" t="s">
        <v>1</v>
      </c>
      <c r="B3" s="8"/>
      <c r="C3" s="9"/>
      <c r="D3" s="9"/>
      <c r="E3" s="9"/>
      <c r="F3" s="9"/>
      <c r="G3" s="9"/>
      <c r="H3" s="9"/>
      <c r="I3" s="10"/>
    </row>
    <row r="4" spans="1:10" ht="25" thickBot="1">
      <c r="A4" s="237" t="s">
        <v>2</v>
      </c>
      <c r="B4" s="238"/>
      <c r="C4" s="119" t="s">
        <v>3</v>
      </c>
      <c r="D4" s="11" t="s">
        <v>4</v>
      </c>
      <c r="E4" s="12" t="s">
        <v>5</v>
      </c>
      <c r="F4" s="13" t="s">
        <v>6</v>
      </c>
      <c r="G4" s="11" t="s">
        <v>7</v>
      </c>
      <c r="H4" s="14" t="s">
        <v>8</v>
      </c>
      <c r="I4" s="11" t="s">
        <v>9</v>
      </c>
    </row>
    <row r="5" spans="1:10">
      <c r="A5" s="15"/>
      <c r="B5" s="16" t="s">
        <v>56</v>
      </c>
      <c r="C5" s="134">
        <v>3</v>
      </c>
      <c r="D5" s="17">
        <v>0</v>
      </c>
      <c r="E5" s="18">
        <v>10</v>
      </c>
      <c r="F5" s="5">
        <v>10</v>
      </c>
      <c r="G5" s="19"/>
      <c r="H5" s="20">
        <f t="shared" ref="H5:H12" si="0">SUM(D5:G5)</f>
        <v>20</v>
      </c>
      <c r="I5" s="21"/>
    </row>
    <row r="6" spans="1:10">
      <c r="A6" s="22"/>
      <c r="B6" s="23" t="s">
        <v>57</v>
      </c>
      <c r="C6" s="135">
        <v>10</v>
      </c>
      <c r="D6" s="24">
        <v>0</v>
      </c>
      <c r="E6" s="21">
        <v>10</v>
      </c>
      <c r="F6" s="25">
        <v>10</v>
      </c>
      <c r="G6" s="26"/>
      <c r="H6" s="20">
        <f t="shared" si="0"/>
        <v>20</v>
      </c>
      <c r="I6" s="26"/>
      <c r="J6" t="s">
        <v>60</v>
      </c>
    </row>
    <row r="7" spans="1:10">
      <c r="A7" s="22"/>
      <c r="B7" s="23" t="s">
        <v>140</v>
      </c>
      <c r="C7" s="135">
        <v>3</v>
      </c>
      <c r="D7" s="24">
        <v>0</v>
      </c>
      <c r="E7" s="21">
        <v>10</v>
      </c>
      <c r="F7" s="25">
        <v>5</v>
      </c>
      <c r="G7" s="26"/>
      <c r="H7" s="20">
        <f t="shared" si="0"/>
        <v>15</v>
      </c>
      <c r="I7" s="26"/>
    </row>
    <row r="8" spans="1:10">
      <c r="A8" s="22"/>
      <c r="B8" s="23" t="s">
        <v>58</v>
      </c>
      <c r="C8" s="135">
        <v>3</v>
      </c>
      <c r="D8" s="24">
        <v>0</v>
      </c>
      <c r="E8" s="21">
        <v>10</v>
      </c>
      <c r="F8" s="25">
        <v>5</v>
      </c>
      <c r="G8" s="26"/>
      <c r="H8" s="20">
        <f>SUM(D8:G8)</f>
        <v>15</v>
      </c>
      <c r="I8" s="26"/>
    </row>
    <row r="9" spans="1:10">
      <c r="A9" s="22"/>
      <c r="B9" s="23" t="s">
        <v>59</v>
      </c>
      <c r="C9" s="135">
        <v>10</v>
      </c>
      <c r="D9" s="24">
        <v>0</v>
      </c>
      <c r="E9" s="21">
        <v>10</v>
      </c>
      <c r="F9" s="25">
        <v>10</v>
      </c>
      <c r="G9" s="26"/>
      <c r="H9" s="20">
        <f>SUM(D9:G9)</f>
        <v>20</v>
      </c>
      <c r="I9" s="26"/>
    </row>
    <row r="10" spans="1:10">
      <c r="A10" s="22"/>
      <c r="B10" s="23" t="s">
        <v>61</v>
      </c>
      <c r="C10" s="135">
        <v>10</v>
      </c>
      <c r="D10" s="24">
        <v>0</v>
      </c>
      <c r="E10" s="21">
        <v>10</v>
      </c>
      <c r="F10" s="25">
        <v>10</v>
      </c>
      <c r="G10" s="26"/>
      <c r="H10" s="20">
        <f t="shared" si="0"/>
        <v>20</v>
      </c>
      <c r="I10" s="26"/>
    </row>
    <row r="11" spans="1:10">
      <c r="A11" s="22"/>
      <c r="B11" s="23" t="s">
        <v>62</v>
      </c>
      <c r="C11" s="135">
        <v>10</v>
      </c>
      <c r="D11" s="24">
        <v>0</v>
      </c>
      <c r="E11" s="21">
        <v>10</v>
      </c>
      <c r="F11" s="25">
        <v>5</v>
      </c>
      <c r="G11" s="26"/>
      <c r="H11" s="20">
        <f t="shared" si="0"/>
        <v>15</v>
      </c>
      <c r="I11" s="26"/>
    </row>
    <row r="12" spans="1:10" ht="16" thickBot="1">
      <c r="A12" s="27"/>
      <c r="B12" s="28" t="s">
        <v>10</v>
      </c>
      <c r="C12" s="135">
        <v>10</v>
      </c>
      <c r="D12" s="24">
        <v>0</v>
      </c>
      <c r="E12" s="29">
        <v>15</v>
      </c>
      <c r="F12" s="25">
        <v>60</v>
      </c>
      <c r="G12" s="26"/>
      <c r="H12" s="20">
        <f t="shared" si="0"/>
        <v>75</v>
      </c>
      <c r="I12" s="30"/>
    </row>
    <row r="13" spans="1:10" ht="16" thickBot="1">
      <c r="A13" s="31"/>
      <c r="B13" s="32" t="s">
        <v>11</v>
      </c>
      <c r="C13" s="136">
        <f>SUM(C5:C12)</f>
        <v>59</v>
      </c>
      <c r="D13" s="32">
        <f>SUM(D5:D12)</f>
        <v>0</v>
      </c>
      <c r="E13" s="33">
        <f>SUM(E5:E12)</f>
        <v>85</v>
      </c>
      <c r="F13" s="32">
        <f>SUM(F5:F12)</f>
        <v>115</v>
      </c>
      <c r="G13" s="32">
        <v>0</v>
      </c>
      <c r="H13" s="34">
        <f>SUM(H5:H12)</f>
        <v>200</v>
      </c>
      <c r="I13" s="35">
        <f>SUM(H5:H12)</f>
        <v>200</v>
      </c>
    </row>
    <row r="14" spans="1:10" ht="25" thickBot="1">
      <c r="A14" s="239" t="s">
        <v>12</v>
      </c>
      <c r="B14" s="240"/>
      <c r="C14" s="118" t="s">
        <v>3</v>
      </c>
      <c r="D14" s="14" t="s">
        <v>4</v>
      </c>
      <c r="E14" s="11" t="s">
        <v>5</v>
      </c>
      <c r="F14" s="36" t="s">
        <v>13</v>
      </c>
      <c r="G14" s="11" t="s">
        <v>7</v>
      </c>
      <c r="H14" s="36" t="s">
        <v>8</v>
      </c>
      <c r="I14" s="11" t="s">
        <v>9</v>
      </c>
    </row>
    <row r="15" spans="1:10" ht="24">
      <c r="A15" s="37"/>
      <c r="B15" s="38" t="s">
        <v>63</v>
      </c>
      <c r="C15" s="137">
        <v>20</v>
      </c>
      <c r="D15" s="39">
        <v>0</v>
      </c>
      <c r="E15" s="40">
        <v>15</v>
      </c>
      <c r="F15" s="41">
        <v>10</v>
      </c>
      <c r="G15" s="40"/>
      <c r="H15" s="41">
        <f>SUM(D15:G15)</f>
        <v>25</v>
      </c>
      <c r="I15" s="18"/>
    </row>
    <row r="16" spans="1:10" ht="17">
      <c r="A16" s="42"/>
      <c r="B16" s="43" t="s">
        <v>14</v>
      </c>
      <c r="C16" s="137">
        <v>40</v>
      </c>
      <c r="D16" s="39">
        <v>0</v>
      </c>
      <c r="E16" s="40">
        <v>15</v>
      </c>
      <c r="F16" s="41">
        <v>10</v>
      </c>
      <c r="G16" s="40"/>
      <c r="H16" s="41">
        <f>SUM(D16:G16)</f>
        <v>25</v>
      </c>
      <c r="I16" s="44"/>
    </row>
    <row r="17" spans="1:9" ht="17">
      <c r="A17" s="42"/>
      <c r="B17" s="45" t="s">
        <v>10</v>
      </c>
      <c r="C17" s="137">
        <v>30</v>
      </c>
      <c r="D17" s="39">
        <v>0</v>
      </c>
      <c r="E17" s="40">
        <v>15</v>
      </c>
      <c r="F17" s="41">
        <v>100</v>
      </c>
      <c r="G17" s="40"/>
      <c r="H17" s="41">
        <f>SUM(D17:G17)</f>
        <v>115</v>
      </c>
      <c r="I17" s="44"/>
    </row>
    <row r="18" spans="1:9" ht="18" thickBot="1">
      <c r="A18" s="46"/>
      <c r="B18" s="45" t="s">
        <v>15</v>
      </c>
      <c r="C18" s="138">
        <v>3</v>
      </c>
      <c r="D18" s="47">
        <v>0</v>
      </c>
      <c r="E18" s="40">
        <v>10</v>
      </c>
      <c r="F18" s="48">
        <v>10</v>
      </c>
      <c r="G18" s="49">
        <v>100</v>
      </c>
      <c r="H18" s="48">
        <f>SUM(D18:G18)</f>
        <v>120</v>
      </c>
      <c r="I18" s="50"/>
    </row>
    <row r="19" spans="1:9" ht="16" thickBot="1">
      <c r="A19" s="51"/>
      <c r="B19" s="32" t="s">
        <v>16</v>
      </c>
      <c r="C19" s="136">
        <f>SUM(C15:C18)</f>
        <v>93</v>
      </c>
      <c r="D19" s="32">
        <f>SUM(D15:D18)</f>
        <v>0</v>
      </c>
      <c r="E19" s="32">
        <f>SUM(E15:E18)</f>
        <v>55</v>
      </c>
      <c r="F19" s="32">
        <f>SUM(F15:F18)</f>
        <v>130</v>
      </c>
      <c r="G19" s="32">
        <f>SUM(G15:G18)</f>
        <v>100</v>
      </c>
      <c r="H19" s="34">
        <f>SUM(H15:H18)</f>
        <v>285</v>
      </c>
      <c r="I19" s="52">
        <f>SUM(H15:H18)</f>
        <v>285</v>
      </c>
    </row>
    <row r="20" spans="1:9" ht="25" thickBot="1">
      <c r="A20" s="237" t="s">
        <v>64</v>
      </c>
      <c r="B20" s="238"/>
      <c r="C20" s="119" t="s">
        <v>3</v>
      </c>
      <c r="D20" s="11" t="s">
        <v>4</v>
      </c>
      <c r="E20" s="12" t="s">
        <v>5</v>
      </c>
      <c r="F20" s="12" t="s">
        <v>13</v>
      </c>
      <c r="G20" s="11" t="s">
        <v>7</v>
      </c>
      <c r="H20" s="133" t="s">
        <v>8</v>
      </c>
      <c r="I20" s="11" t="s">
        <v>9</v>
      </c>
    </row>
    <row r="21" spans="1:9" ht="16" thickBot="1">
      <c r="A21" s="209" t="s">
        <v>72</v>
      </c>
      <c r="B21" s="210"/>
      <c r="C21" s="139"/>
      <c r="D21" s="177"/>
      <c r="E21" s="177"/>
      <c r="F21" s="178"/>
      <c r="G21" s="177"/>
      <c r="H21" s="177"/>
      <c r="I21" s="179"/>
    </row>
    <row r="22" spans="1:9">
      <c r="A22" s="108" t="s">
        <v>73</v>
      </c>
      <c r="B22" s="110" t="s">
        <v>86</v>
      </c>
      <c r="C22" s="140">
        <v>10</v>
      </c>
      <c r="D22" s="113">
        <v>0</v>
      </c>
      <c r="E22" s="113">
        <v>20</v>
      </c>
      <c r="F22" s="180">
        <v>20</v>
      </c>
      <c r="G22" s="113">
        <v>100</v>
      </c>
      <c r="H22" s="113">
        <f t="shared" ref="H22:H27" si="1">SUM(D22:G22)</f>
        <v>140</v>
      </c>
      <c r="I22" s="181"/>
    </row>
    <row r="23" spans="1:9">
      <c r="A23" s="108" t="s">
        <v>74</v>
      </c>
      <c r="B23" s="110" t="s">
        <v>87</v>
      </c>
      <c r="C23" s="140">
        <v>10</v>
      </c>
      <c r="D23" s="113">
        <v>100</v>
      </c>
      <c r="E23" s="113">
        <v>20</v>
      </c>
      <c r="F23" s="180">
        <v>20</v>
      </c>
      <c r="G23" s="113">
        <v>100</v>
      </c>
      <c r="H23" s="113">
        <f t="shared" si="1"/>
        <v>240</v>
      </c>
      <c r="I23" s="113"/>
    </row>
    <row r="24" spans="1:9">
      <c r="A24" s="108" t="s">
        <v>75</v>
      </c>
      <c r="B24" s="110" t="s">
        <v>88</v>
      </c>
      <c r="C24" s="140">
        <v>10</v>
      </c>
      <c r="D24" s="113">
        <v>0</v>
      </c>
      <c r="E24" s="113">
        <v>20</v>
      </c>
      <c r="F24" s="180">
        <v>20</v>
      </c>
      <c r="G24" s="113">
        <v>100</v>
      </c>
      <c r="H24" s="113">
        <f t="shared" si="1"/>
        <v>140</v>
      </c>
      <c r="I24" s="113"/>
    </row>
    <row r="25" spans="1:9">
      <c r="A25" s="108" t="s">
        <v>76</v>
      </c>
      <c r="B25" s="110" t="s">
        <v>89</v>
      </c>
      <c r="C25" s="140">
        <v>10</v>
      </c>
      <c r="D25" s="113">
        <v>200</v>
      </c>
      <c r="E25" s="113">
        <v>20</v>
      </c>
      <c r="F25" s="180">
        <v>20</v>
      </c>
      <c r="G25" s="113">
        <v>100</v>
      </c>
      <c r="H25" s="113">
        <f t="shared" si="1"/>
        <v>340</v>
      </c>
      <c r="I25" s="113"/>
    </row>
    <row r="26" spans="1:9">
      <c r="A26" s="108" t="s">
        <v>77</v>
      </c>
      <c r="B26" s="176" t="s">
        <v>90</v>
      </c>
      <c r="C26" s="140">
        <v>10</v>
      </c>
      <c r="D26" s="113">
        <v>100</v>
      </c>
      <c r="E26" s="113">
        <v>20</v>
      </c>
      <c r="F26" s="180">
        <v>20</v>
      </c>
      <c r="G26" s="113">
        <v>100</v>
      </c>
      <c r="H26" s="113">
        <f t="shared" si="1"/>
        <v>240</v>
      </c>
      <c r="I26" s="113"/>
    </row>
    <row r="27" spans="1:9" ht="16" thickBot="1">
      <c r="A27" s="108" t="s">
        <v>78</v>
      </c>
      <c r="B27" s="110" t="s">
        <v>91</v>
      </c>
      <c r="C27" s="140">
        <v>10</v>
      </c>
      <c r="D27" s="182">
        <v>100</v>
      </c>
      <c r="E27" s="113">
        <v>20</v>
      </c>
      <c r="F27" s="180">
        <v>20</v>
      </c>
      <c r="G27" s="182">
        <v>100</v>
      </c>
      <c r="H27" s="182">
        <f t="shared" si="1"/>
        <v>240</v>
      </c>
      <c r="I27" s="183"/>
    </row>
    <row r="28" spans="1:9" ht="16" thickBot="1">
      <c r="A28" s="197"/>
      <c r="B28" s="198" t="s">
        <v>103</v>
      </c>
      <c r="C28" s="141">
        <f>SUM(C22:C27)</f>
        <v>60</v>
      </c>
      <c r="D28" s="199">
        <f t="shared" ref="D28:H28" si="2">SUM(D22:D27)</f>
        <v>500</v>
      </c>
      <c r="E28" s="199">
        <f t="shared" si="2"/>
        <v>120</v>
      </c>
      <c r="F28" s="199">
        <f t="shared" si="2"/>
        <v>120</v>
      </c>
      <c r="G28" s="199">
        <f t="shared" si="2"/>
        <v>600</v>
      </c>
      <c r="H28" s="199">
        <f t="shared" si="2"/>
        <v>1340</v>
      </c>
      <c r="I28" s="200">
        <f>SUM(H22:H27)</f>
        <v>1340</v>
      </c>
    </row>
    <row r="29" spans="1:9" ht="16" thickBot="1">
      <c r="A29" s="96" t="s">
        <v>79</v>
      </c>
      <c r="B29" s="97"/>
      <c r="C29" s="140"/>
      <c r="D29" s="98"/>
      <c r="E29" s="98"/>
      <c r="F29" s="98"/>
      <c r="G29" s="98"/>
      <c r="H29" s="98"/>
      <c r="I29" s="98"/>
    </row>
    <row r="30" spans="1:9">
      <c r="A30" s="99" t="s">
        <v>73</v>
      </c>
      <c r="B30" s="100" t="s">
        <v>92</v>
      </c>
      <c r="C30" s="140">
        <v>6</v>
      </c>
      <c r="D30" s="101">
        <v>100</v>
      </c>
      <c r="E30" s="101">
        <v>20</v>
      </c>
      <c r="F30" s="101">
        <v>20</v>
      </c>
      <c r="G30" s="101">
        <v>100</v>
      </c>
      <c r="H30" s="101">
        <f>SUM(D30:G30)</f>
        <v>240</v>
      </c>
      <c r="I30" s="101"/>
    </row>
    <row r="31" spans="1:9">
      <c r="A31" s="99" t="s">
        <v>74</v>
      </c>
      <c r="B31" s="100" t="s">
        <v>93</v>
      </c>
      <c r="C31" s="140">
        <v>6</v>
      </c>
      <c r="D31" s="101">
        <v>300</v>
      </c>
      <c r="E31" s="101">
        <v>20</v>
      </c>
      <c r="F31" s="101">
        <v>20</v>
      </c>
      <c r="G31" s="101">
        <v>100</v>
      </c>
      <c r="H31" s="101">
        <f t="shared" ref="H31:H41" si="3">SUM(D31:G31)</f>
        <v>440</v>
      </c>
      <c r="I31" s="101"/>
    </row>
    <row r="32" spans="1:9">
      <c r="A32" s="99" t="s">
        <v>75</v>
      </c>
      <c r="B32" s="100" t="s">
        <v>94</v>
      </c>
      <c r="C32" s="140">
        <v>6</v>
      </c>
      <c r="D32" s="101">
        <v>0</v>
      </c>
      <c r="E32" s="101">
        <v>20</v>
      </c>
      <c r="F32" s="101">
        <v>20</v>
      </c>
      <c r="G32" s="101">
        <v>100</v>
      </c>
      <c r="H32" s="101">
        <f t="shared" si="3"/>
        <v>140</v>
      </c>
      <c r="I32" s="101"/>
    </row>
    <row r="33" spans="1:9">
      <c r="A33" s="99" t="s">
        <v>76</v>
      </c>
      <c r="B33" s="100" t="s">
        <v>95</v>
      </c>
      <c r="C33" s="140">
        <v>6</v>
      </c>
      <c r="D33" s="101">
        <v>200</v>
      </c>
      <c r="E33" s="101">
        <v>20</v>
      </c>
      <c r="F33" s="101">
        <v>20</v>
      </c>
      <c r="G33" s="101">
        <v>100</v>
      </c>
      <c r="H33" s="101">
        <f t="shared" si="3"/>
        <v>340</v>
      </c>
      <c r="I33" s="101"/>
    </row>
    <row r="34" spans="1:9">
      <c r="A34" s="99" t="s">
        <v>77</v>
      </c>
      <c r="B34" s="100" t="s">
        <v>96</v>
      </c>
      <c r="C34" s="140">
        <v>6</v>
      </c>
      <c r="D34" s="101">
        <v>0</v>
      </c>
      <c r="E34" s="101">
        <v>20</v>
      </c>
      <c r="F34" s="101">
        <v>20</v>
      </c>
      <c r="G34" s="101">
        <v>100</v>
      </c>
      <c r="H34" s="101">
        <f t="shared" si="3"/>
        <v>140</v>
      </c>
      <c r="I34" s="101"/>
    </row>
    <row r="35" spans="1:9">
      <c r="A35" s="99" t="s">
        <v>78</v>
      </c>
      <c r="B35" s="100" t="s">
        <v>97</v>
      </c>
      <c r="C35" s="140">
        <v>6</v>
      </c>
      <c r="D35" s="101">
        <v>0</v>
      </c>
      <c r="E35" s="101">
        <v>20</v>
      </c>
      <c r="F35" s="101">
        <v>20</v>
      </c>
      <c r="G35" s="101">
        <v>100</v>
      </c>
      <c r="H35" s="101">
        <f t="shared" si="3"/>
        <v>140</v>
      </c>
      <c r="I35" s="101"/>
    </row>
    <row r="36" spans="1:9">
      <c r="A36" s="99" t="s">
        <v>80</v>
      </c>
      <c r="B36" s="100" t="s">
        <v>98</v>
      </c>
      <c r="C36" s="140">
        <v>6</v>
      </c>
      <c r="D36" s="101">
        <v>100</v>
      </c>
      <c r="E36" s="101">
        <v>20</v>
      </c>
      <c r="F36" s="101">
        <v>20</v>
      </c>
      <c r="G36" s="101">
        <v>100</v>
      </c>
      <c r="H36" s="101">
        <f t="shared" si="3"/>
        <v>240</v>
      </c>
      <c r="I36" s="101"/>
    </row>
    <row r="37" spans="1:9">
      <c r="A37" s="99" t="s">
        <v>81</v>
      </c>
      <c r="B37" s="100" t="s">
        <v>99</v>
      </c>
      <c r="C37" s="140">
        <v>6</v>
      </c>
      <c r="D37" s="101">
        <v>200</v>
      </c>
      <c r="E37" s="101">
        <v>20</v>
      </c>
      <c r="F37" s="101">
        <v>20</v>
      </c>
      <c r="G37" s="101">
        <v>100</v>
      </c>
      <c r="H37" s="101">
        <f t="shared" si="3"/>
        <v>340</v>
      </c>
      <c r="I37" s="101"/>
    </row>
    <row r="38" spans="1:9">
      <c r="A38" s="99" t="s">
        <v>82</v>
      </c>
      <c r="B38" s="100" t="s">
        <v>98</v>
      </c>
      <c r="C38" s="140">
        <v>6</v>
      </c>
      <c r="D38" s="101">
        <v>100</v>
      </c>
      <c r="E38" s="101">
        <v>20</v>
      </c>
      <c r="F38" s="101">
        <v>20</v>
      </c>
      <c r="G38" s="101">
        <v>100</v>
      </c>
      <c r="H38" s="101">
        <f t="shared" si="3"/>
        <v>240</v>
      </c>
      <c r="I38" s="101"/>
    </row>
    <row r="39" spans="1:9">
      <c r="A39" s="99" t="s">
        <v>83</v>
      </c>
      <c r="B39" s="100" t="s">
        <v>100</v>
      </c>
      <c r="C39" s="140">
        <v>6</v>
      </c>
      <c r="D39" s="101">
        <v>100</v>
      </c>
      <c r="E39" s="101">
        <v>20</v>
      </c>
      <c r="F39" s="101">
        <v>20</v>
      </c>
      <c r="G39" s="101">
        <v>100</v>
      </c>
      <c r="H39" s="101">
        <f t="shared" si="3"/>
        <v>240</v>
      </c>
      <c r="I39" s="101"/>
    </row>
    <row r="40" spans="1:9">
      <c r="A40" s="99" t="s">
        <v>84</v>
      </c>
      <c r="B40" s="100" t="s">
        <v>101</v>
      </c>
      <c r="C40" s="140">
        <v>6</v>
      </c>
      <c r="D40" s="101">
        <v>100</v>
      </c>
      <c r="E40" s="101">
        <v>20</v>
      </c>
      <c r="F40" s="101">
        <v>20</v>
      </c>
      <c r="G40" s="101">
        <v>100</v>
      </c>
      <c r="H40" s="101">
        <f t="shared" si="3"/>
        <v>240</v>
      </c>
      <c r="I40" s="101"/>
    </row>
    <row r="41" spans="1:9" ht="16" thickBot="1">
      <c r="A41" s="99" t="s">
        <v>85</v>
      </c>
      <c r="B41" s="100" t="s">
        <v>102</v>
      </c>
      <c r="C41" s="140">
        <v>6</v>
      </c>
      <c r="D41" s="102">
        <v>0</v>
      </c>
      <c r="E41" s="101">
        <v>20</v>
      </c>
      <c r="F41" s="101">
        <v>20</v>
      </c>
      <c r="G41" s="101">
        <v>100</v>
      </c>
      <c r="H41" s="102">
        <f t="shared" si="3"/>
        <v>140</v>
      </c>
      <c r="I41" s="102"/>
    </row>
    <row r="42" spans="1:9" ht="16" thickBot="1">
      <c r="A42" s="111"/>
      <c r="B42" s="112" t="s">
        <v>104</v>
      </c>
      <c r="C42" s="122">
        <f t="shared" ref="C42:H42" si="4">SUM(C30:C41)</f>
        <v>72</v>
      </c>
      <c r="D42" s="154">
        <f t="shared" si="4"/>
        <v>1200</v>
      </c>
      <c r="E42" s="154">
        <f t="shared" si="4"/>
        <v>240</v>
      </c>
      <c r="F42" s="154">
        <f t="shared" si="4"/>
        <v>240</v>
      </c>
      <c r="G42" s="154">
        <f t="shared" si="4"/>
        <v>1200</v>
      </c>
      <c r="H42" s="154">
        <f t="shared" si="4"/>
        <v>2880</v>
      </c>
      <c r="I42" s="155">
        <f>SUM(H30:H41)</f>
        <v>2880</v>
      </c>
    </row>
    <row r="43" spans="1:9" ht="16" thickBot="1">
      <c r="A43" s="53"/>
      <c r="B43" s="32" t="s">
        <v>17</v>
      </c>
      <c r="C43" s="153">
        <f>SUM(C28+C42)</f>
        <v>132</v>
      </c>
      <c r="D43" s="156">
        <f t="shared" ref="D43:H43" si="5">SUM(D28+D42)</f>
        <v>1700</v>
      </c>
      <c r="E43" s="157">
        <f t="shared" si="5"/>
        <v>360</v>
      </c>
      <c r="F43" s="156">
        <f t="shared" si="5"/>
        <v>360</v>
      </c>
      <c r="G43" s="171">
        <f t="shared" si="5"/>
        <v>1800</v>
      </c>
      <c r="H43" s="156">
        <f t="shared" si="5"/>
        <v>4220</v>
      </c>
      <c r="I43" s="157">
        <f>SUM(H28+H42)</f>
        <v>4220</v>
      </c>
    </row>
    <row r="44" spans="1:9" ht="25" thickBot="1">
      <c r="A44" s="237" t="s">
        <v>139</v>
      </c>
      <c r="B44" s="238"/>
      <c r="C44" s="119" t="s">
        <v>3</v>
      </c>
      <c r="D44" s="14" t="s">
        <v>4</v>
      </c>
      <c r="E44" s="11" t="s">
        <v>5</v>
      </c>
      <c r="F44" s="11" t="s">
        <v>13</v>
      </c>
      <c r="G44" s="11" t="s">
        <v>7</v>
      </c>
      <c r="H44" s="36" t="s">
        <v>8</v>
      </c>
      <c r="I44" s="11" t="s">
        <v>9</v>
      </c>
    </row>
    <row r="45" spans="1:9" ht="18" thickBot="1">
      <c r="A45" s="55" t="s">
        <v>71</v>
      </c>
      <c r="B45" s="9"/>
      <c r="C45" s="132">
        <v>60</v>
      </c>
      <c r="D45" s="64">
        <v>150</v>
      </c>
      <c r="E45" s="58">
        <v>50</v>
      </c>
      <c r="F45" s="58">
        <v>50</v>
      </c>
      <c r="G45" s="58">
        <v>360</v>
      </c>
      <c r="H45" s="60">
        <f>SUM(D45:G45)</f>
        <v>610</v>
      </c>
      <c r="I45" s="58">
        <v>610</v>
      </c>
    </row>
    <row r="46" spans="1:9" ht="18" thickBot="1">
      <c r="A46" s="55" t="s">
        <v>70</v>
      </c>
      <c r="B46" s="91"/>
      <c r="C46" s="142">
        <v>100</v>
      </c>
      <c r="D46" s="61">
        <v>0</v>
      </c>
      <c r="E46" s="16">
        <v>0</v>
      </c>
      <c r="F46" s="16">
        <v>0</v>
      </c>
      <c r="G46" s="16">
        <v>750</v>
      </c>
      <c r="H46" s="16">
        <f t="shared" ref="H46" si="6">SUM(D46:G46)</f>
        <v>750</v>
      </c>
      <c r="I46" s="16">
        <v>750</v>
      </c>
    </row>
    <row r="47" spans="1:9" ht="17">
      <c r="A47" s="201" t="s">
        <v>69</v>
      </c>
      <c r="B47" s="202"/>
      <c r="C47" s="143"/>
      <c r="D47" s="205"/>
      <c r="E47" s="205"/>
      <c r="F47" s="205"/>
      <c r="G47" s="205"/>
      <c r="H47" s="205"/>
      <c r="I47" s="206"/>
    </row>
    <row r="48" spans="1:9" ht="16" thickBot="1">
      <c r="A48" s="203" t="s">
        <v>65</v>
      </c>
      <c r="B48" s="204"/>
      <c r="C48" s="144"/>
      <c r="D48" s="204"/>
      <c r="E48" s="207"/>
      <c r="F48" s="204"/>
      <c r="G48" s="204"/>
      <c r="H48" s="204"/>
      <c r="I48" s="208"/>
    </row>
    <row r="49" spans="1:11" ht="16" thickBot="1">
      <c r="A49" s="184"/>
      <c r="B49" s="177" t="s">
        <v>66</v>
      </c>
      <c r="C49" s="145">
        <v>10</v>
      </c>
      <c r="D49" s="113">
        <v>0</v>
      </c>
      <c r="E49" s="113">
        <v>20</v>
      </c>
      <c r="F49" s="113">
        <v>20</v>
      </c>
      <c r="G49" s="113">
        <v>100</v>
      </c>
      <c r="H49" s="187">
        <f>SUM(D49:G49)</f>
        <v>140</v>
      </c>
      <c r="I49" s="110"/>
    </row>
    <row r="50" spans="1:11" ht="16" thickBot="1">
      <c r="A50" s="185"/>
      <c r="B50" s="109" t="s">
        <v>67</v>
      </c>
      <c r="C50" s="145">
        <v>10</v>
      </c>
      <c r="D50" s="113">
        <v>0</v>
      </c>
      <c r="E50" s="113">
        <v>20</v>
      </c>
      <c r="F50" s="113">
        <v>20</v>
      </c>
      <c r="G50" s="113">
        <v>100</v>
      </c>
      <c r="H50" s="187">
        <f t="shared" ref="H50:H51" si="7">SUM(D50:G50)</f>
        <v>140</v>
      </c>
      <c r="I50" s="110"/>
    </row>
    <row r="51" spans="1:11" ht="16" thickBot="1">
      <c r="A51" s="186"/>
      <c r="B51" s="113" t="s">
        <v>68</v>
      </c>
      <c r="C51" s="145">
        <v>10</v>
      </c>
      <c r="D51" s="113">
        <v>0</v>
      </c>
      <c r="E51" s="113">
        <v>20</v>
      </c>
      <c r="F51" s="113">
        <v>20</v>
      </c>
      <c r="G51" s="113">
        <v>100</v>
      </c>
      <c r="H51" s="187">
        <f t="shared" si="7"/>
        <v>140</v>
      </c>
      <c r="I51" s="113"/>
    </row>
    <row r="52" spans="1:11" ht="16" thickBot="1">
      <c r="A52" s="211"/>
      <c r="B52" s="212" t="s">
        <v>18</v>
      </c>
      <c r="C52" s="146">
        <f>SUM(C49:C51)</f>
        <v>30</v>
      </c>
      <c r="D52" s="213">
        <f>SUM(D49:D51)</f>
        <v>0</v>
      </c>
      <c r="E52" s="213">
        <f t="shared" ref="E52:G52" si="8">SUM(E49:E51)</f>
        <v>60</v>
      </c>
      <c r="F52" s="213">
        <f t="shared" si="8"/>
        <v>60</v>
      </c>
      <c r="G52" s="213">
        <f t="shared" si="8"/>
        <v>300</v>
      </c>
      <c r="H52" s="210">
        <f>SUM(D52:G52)</f>
        <v>420</v>
      </c>
      <c r="I52" s="210">
        <f>H52</f>
        <v>420</v>
      </c>
    </row>
    <row r="53" spans="1:11">
      <c r="A53" s="59" t="s">
        <v>19</v>
      </c>
      <c r="B53" s="6"/>
      <c r="C53" s="147"/>
      <c r="D53" s="57"/>
      <c r="E53" s="16"/>
      <c r="F53" s="61"/>
      <c r="G53" s="16"/>
      <c r="H53" s="56"/>
      <c r="I53" s="16"/>
    </row>
    <row r="54" spans="1:11" ht="16" thickBot="1">
      <c r="A54" s="24"/>
      <c r="B54" s="24" t="s">
        <v>20</v>
      </c>
      <c r="C54" s="148">
        <v>18</v>
      </c>
      <c r="D54" s="45">
        <v>0</v>
      </c>
      <c r="E54" s="23">
        <v>30</v>
      </c>
      <c r="F54" s="65">
        <v>30</v>
      </c>
      <c r="G54" s="23">
        <v>300</v>
      </c>
      <c r="H54" s="66">
        <f>SUM(D54:G54)</f>
        <v>360</v>
      </c>
      <c r="I54" s="23">
        <f>SUM(D53:G54)</f>
        <v>360</v>
      </c>
    </row>
    <row r="55" spans="1:11" ht="16" thickBot="1">
      <c r="A55" s="67"/>
      <c r="B55" s="92" t="s">
        <v>21</v>
      </c>
      <c r="C55" s="132">
        <f>SUM(C45+C46+C52+C54)</f>
        <v>208</v>
      </c>
      <c r="D55" s="93">
        <f>SUM(D45)</f>
        <v>150</v>
      </c>
      <c r="E55" s="54">
        <f>SUM(E45+E52+E54)</f>
        <v>140</v>
      </c>
      <c r="F55" s="54">
        <f>SUM(F45+F52+F54)</f>
        <v>140</v>
      </c>
      <c r="G55" s="94">
        <f>SUM(G45+G46+G52+G54)</f>
        <v>1710</v>
      </c>
      <c r="H55" s="54">
        <f>SUM(H45+H46+H52+H54)</f>
        <v>2140</v>
      </c>
      <c r="I55" s="54">
        <f>SUM(D55:G55)</f>
        <v>2140</v>
      </c>
    </row>
    <row r="56" spans="1:11" ht="25" thickBot="1">
      <c r="A56" s="233" t="s">
        <v>22</v>
      </c>
      <c r="B56" s="234"/>
      <c r="C56" s="118" t="s">
        <v>3</v>
      </c>
      <c r="D56" s="68" t="s">
        <v>4</v>
      </c>
      <c r="E56" s="68" t="s">
        <v>5</v>
      </c>
      <c r="F56" s="68" t="s">
        <v>23</v>
      </c>
      <c r="G56" s="68" t="s">
        <v>24</v>
      </c>
      <c r="H56" s="68" t="s">
        <v>8</v>
      </c>
      <c r="I56" s="19"/>
    </row>
    <row r="57" spans="1:11" ht="32" customHeight="1" thickBot="1">
      <c r="A57" s="69" t="s">
        <v>105</v>
      </c>
      <c r="B57" s="70"/>
      <c r="C57" s="149">
        <v>150</v>
      </c>
      <c r="D57" s="71">
        <v>1500</v>
      </c>
      <c r="E57" s="71">
        <v>60</v>
      </c>
      <c r="F57" s="71">
        <v>4160</v>
      </c>
      <c r="G57" s="71">
        <v>1335</v>
      </c>
      <c r="H57" s="71">
        <f>SUM(D57:G57)</f>
        <v>7055</v>
      </c>
      <c r="I57" s="58">
        <f>H57</f>
        <v>7055</v>
      </c>
    </row>
    <row r="58" spans="1:11" ht="25" thickBot="1">
      <c r="A58" s="233" t="s">
        <v>25</v>
      </c>
      <c r="B58" s="234"/>
      <c r="C58" s="118" t="s">
        <v>3</v>
      </c>
      <c r="D58" s="68" t="s">
        <v>4</v>
      </c>
      <c r="E58" s="68" t="s">
        <v>5</v>
      </c>
      <c r="F58" s="68" t="s">
        <v>23</v>
      </c>
      <c r="G58" s="68" t="s">
        <v>24</v>
      </c>
      <c r="H58" s="68" t="s">
        <v>8</v>
      </c>
      <c r="I58" s="26"/>
    </row>
    <row r="59" spans="1:11" ht="32" customHeight="1" thickBot="1">
      <c r="A59" s="249" t="s">
        <v>106</v>
      </c>
      <c r="B59" s="250"/>
      <c r="C59" s="137">
        <v>150</v>
      </c>
      <c r="D59" s="40">
        <v>10000</v>
      </c>
      <c r="E59" s="72">
        <v>200</v>
      </c>
      <c r="F59" s="40">
        <v>30500</v>
      </c>
      <c r="G59" s="40">
        <v>3500</v>
      </c>
      <c r="H59" s="40">
        <f>SUM(D59:G59)</f>
        <v>44200</v>
      </c>
      <c r="I59" s="104">
        <f>SUM(D59:G59)</f>
        <v>44200</v>
      </c>
      <c r="K59" s="95"/>
    </row>
    <row r="60" spans="1:11" ht="25" customHeight="1" thickBot="1">
      <c r="A60" s="247" t="s">
        <v>107</v>
      </c>
      <c r="B60" s="248"/>
      <c r="C60" s="118" t="s">
        <v>3</v>
      </c>
      <c r="D60" s="214" t="s">
        <v>4</v>
      </c>
      <c r="E60" s="214" t="s">
        <v>5</v>
      </c>
      <c r="F60" s="214" t="s">
        <v>23</v>
      </c>
      <c r="G60" s="214" t="s">
        <v>24</v>
      </c>
      <c r="H60" s="214" t="s">
        <v>8</v>
      </c>
      <c r="I60" s="215"/>
      <c r="K60" s="95"/>
    </row>
    <row r="61" spans="1:11" ht="32" customHeight="1" thickBot="1">
      <c r="A61" s="251" t="s">
        <v>108</v>
      </c>
      <c r="B61" s="252"/>
      <c r="C61" s="137">
        <v>50</v>
      </c>
      <c r="D61" s="188">
        <v>300</v>
      </c>
      <c r="E61" s="189">
        <v>100</v>
      </c>
      <c r="F61" s="188">
        <v>0</v>
      </c>
      <c r="G61" s="188">
        <v>300</v>
      </c>
      <c r="H61" s="190">
        <f>SUM(D61:G61)</f>
        <v>700</v>
      </c>
      <c r="I61" s="191"/>
      <c r="K61" s="95"/>
    </row>
    <row r="62" spans="1:11" ht="32" customHeight="1" thickBot="1">
      <c r="A62" s="251" t="s">
        <v>109</v>
      </c>
      <c r="B62" s="252"/>
      <c r="C62" s="137">
        <v>50</v>
      </c>
      <c r="D62" s="188">
        <v>700</v>
      </c>
      <c r="E62" s="189">
        <v>100</v>
      </c>
      <c r="F62" s="188">
        <v>0</v>
      </c>
      <c r="G62" s="188">
        <v>300</v>
      </c>
      <c r="H62" s="190">
        <f t="shared" ref="H62:H64" si="9">SUM(D62:G62)</f>
        <v>1100</v>
      </c>
      <c r="I62" s="192"/>
      <c r="K62" s="95"/>
    </row>
    <row r="63" spans="1:11" ht="32" customHeight="1" thickBot="1">
      <c r="A63" s="251" t="s">
        <v>110</v>
      </c>
      <c r="B63" s="252"/>
      <c r="C63" s="137">
        <v>50</v>
      </c>
      <c r="D63" s="188">
        <v>700</v>
      </c>
      <c r="E63" s="189">
        <v>100</v>
      </c>
      <c r="F63" s="188">
        <v>0</v>
      </c>
      <c r="G63" s="188">
        <v>300</v>
      </c>
      <c r="H63" s="190">
        <f t="shared" si="9"/>
        <v>1100</v>
      </c>
      <c r="I63" s="192"/>
      <c r="K63" s="95"/>
    </row>
    <row r="64" spans="1:11" ht="32" customHeight="1" thickBot="1">
      <c r="A64" s="253" t="s">
        <v>111</v>
      </c>
      <c r="B64" s="254"/>
      <c r="C64" s="137">
        <v>50</v>
      </c>
      <c r="D64" s="188">
        <v>700</v>
      </c>
      <c r="E64" s="189">
        <v>100</v>
      </c>
      <c r="F64" s="188">
        <v>0</v>
      </c>
      <c r="G64" s="188">
        <v>300</v>
      </c>
      <c r="H64" s="190">
        <f t="shared" si="9"/>
        <v>1100</v>
      </c>
      <c r="I64" s="193"/>
      <c r="K64" s="95"/>
    </row>
    <row r="65" spans="1:10" ht="18" thickBot="1">
      <c r="A65" s="216"/>
      <c r="B65" s="217" t="s">
        <v>132</v>
      </c>
      <c r="C65" s="132">
        <f>SUM(C61:C64)</f>
        <v>200</v>
      </c>
      <c r="D65" s="210">
        <f t="shared" ref="D65:G65" si="10">SUM(D61:D64)</f>
        <v>2400</v>
      </c>
      <c r="E65" s="210">
        <f t="shared" si="10"/>
        <v>400</v>
      </c>
      <c r="F65" s="210">
        <f t="shared" si="10"/>
        <v>0</v>
      </c>
      <c r="G65" s="210">
        <f t="shared" si="10"/>
        <v>1200</v>
      </c>
      <c r="H65" s="210">
        <f>SUM(H61:H64)</f>
        <v>4000</v>
      </c>
      <c r="I65" s="218">
        <f>SUM(D65:G65)</f>
        <v>4000</v>
      </c>
      <c r="J65" s="103"/>
    </row>
    <row r="66" spans="1:10" ht="25" customHeight="1" thickBot="1">
      <c r="A66" s="241" t="s">
        <v>112</v>
      </c>
      <c r="B66" s="242"/>
      <c r="C66" s="118" t="s">
        <v>3</v>
      </c>
      <c r="D66" s="114"/>
      <c r="E66" s="114"/>
      <c r="F66" s="115"/>
      <c r="G66" s="115"/>
      <c r="H66" s="115"/>
      <c r="I66" s="115"/>
      <c r="J66" s="103"/>
    </row>
    <row r="67" spans="1:10" ht="32" customHeight="1" thickBot="1">
      <c r="A67" s="255" t="s">
        <v>113</v>
      </c>
      <c r="B67" s="256"/>
      <c r="C67" s="232">
        <v>30</v>
      </c>
      <c r="D67" s="116">
        <v>150</v>
      </c>
      <c r="E67" s="116">
        <v>50</v>
      </c>
      <c r="F67" s="117">
        <v>50</v>
      </c>
      <c r="G67" s="117"/>
      <c r="H67" s="117">
        <f>SUM(D67:G67)</f>
        <v>250</v>
      </c>
      <c r="I67" s="107"/>
      <c r="J67" s="103"/>
    </row>
    <row r="68" spans="1:10" ht="32" customHeight="1" thickBot="1">
      <c r="A68" s="255" t="s">
        <v>114</v>
      </c>
      <c r="B68" s="256"/>
      <c r="C68" s="232">
        <v>30</v>
      </c>
      <c r="D68" s="116">
        <v>0</v>
      </c>
      <c r="E68" s="116">
        <v>50</v>
      </c>
      <c r="F68" s="117">
        <v>50</v>
      </c>
      <c r="G68" s="117"/>
      <c r="H68" s="117">
        <f>SUM(D68:G68)</f>
        <v>100</v>
      </c>
      <c r="I68" s="107"/>
      <c r="J68" s="103"/>
    </row>
    <row r="69" spans="1:10" ht="18" customHeight="1" thickBot="1">
      <c r="A69" s="271" t="s">
        <v>115</v>
      </c>
      <c r="B69" s="272"/>
      <c r="C69" s="132">
        <f>SUM(C67:C68)</f>
        <v>60</v>
      </c>
      <c r="D69" s="58">
        <f>SUM(D67:D68)</f>
        <v>150</v>
      </c>
      <c r="E69" s="58">
        <f t="shared" ref="E69" si="11">SUM(F67:F68)</f>
        <v>100</v>
      </c>
      <c r="F69" s="58">
        <f>SUM(F67:F68)</f>
        <v>100</v>
      </c>
      <c r="G69" s="16"/>
      <c r="H69" s="16">
        <f>SUM(D69:F69)</f>
        <v>350</v>
      </c>
      <c r="I69" s="58">
        <f>SUM(H67:H68)</f>
        <v>350</v>
      </c>
      <c r="J69" s="103"/>
    </row>
    <row r="70" spans="1:10" ht="18" customHeight="1" thickBot="1">
      <c r="A70" s="169"/>
      <c r="B70" s="170"/>
      <c r="C70" s="58"/>
      <c r="D70" s="173">
        <f>SUM(D43+D45+D57+D59+D65+D69)</f>
        <v>15900</v>
      </c>
      <c r="E70" s="61"/>
      <c r="F70" s="174">
        <f>SUM(F13+F19+F43+F55+F57+F59+F69)</f>
        <v>35505</v>
      </c>
      <c r="G70" s="174">
        <f>SUM(G19+G43+G55+G57+G59+G65)</f>
        <v>9645</v>
      </c>
      <c r="H70" s="16"/>
      <c r="I70" s="16"/>
      <c r="J70" s="103"/>
    </row>
    <row r="71" spans="1:10" ht="25" customHeight="1" thickBot="1">
      <c r="A71" s="273" t="s">
        <v>116</v>
      </c>
      <c r="B71" s="274"/>
      <c r="C71" s="118" t="s">
        <v>3</v>
      </c>
      <c r="D71" s="219" t="s">
        <v>120</v>
      </c>
      <c r="E71" s="220"/>
      <c r="F71" s="221" t="s">
        <v>131</v>
      </c>
      <c r="G71" s="221"/>
      <c r="H71" s="221"/>
      <c r="I71" s="221"/>
      <c r="J71" s="103"/>
    </row>
    <row r="72" spans="1:10" ht="32" customHeight="1" thickBot="1">
      <c r="A72" s="277" t="s">
        <v>118</v>
      </c>
      <c r="B72" s="278"/>
      <c r="C72" s="132">
        <v>100</v>
      </c>
      <c r="D72" s="114">
        <v>2000</v>
      </c>
      <c r="E72" s="114">
        <v>100</v>
      </c>
      <c r="F72" s="115">
        <v>150</v>
      </c>
      <c r="G72" s="115"/>
      <c r="H72" s="115">
        <f>SUM(D72:F72)</f>
        <v>2250</v>
      </c>
      <c r="I72" s="115"/>
      <c r="J72" s="103"/>
    </row>
    <row r="73" spans="1:10" ht="32" customHeight="1" thickBot="1">
      <c r="A73" s="277" t="s">
        <v>119</v>
      </c>
      <c r="B73" s="278"/>
      <c r="C73" s="132">
        <v>100</v>
      </c>
      <c r="D73" s="114">
        <v>1000</v>
      </c>
      <c r="E73" s="114">
        <v>100</v>
      </c>
      <c r="F73" s="115">
        <v>0</v>
      </c>
      <c r="G73" s="115"/>
      <c r="H73" s="115">
        <f>SUM(D73:F73)</f>
        <v>1100</v>
      </c>
      <c r="I73" s="115"/>
      <c r="J73" s="103"/>
    </row>
    <row r="74" spans="1:10" ht="18" customHeight="1" thickBot="1">
      <c r="A74" s="275" t="s">
        <v>117</v>
      </c>
      <c r="B74" s="276"/>
      <c r="C74" s="132">
        <f>SUM(C72:C73)</f>
        <v>200</v>
      </c>
      <c r="D74" s="219">
        <f>SUM(D72:D73)</f>
        <v>3000</v>
      </c>
      <c r="E74" s="220">
        <f>SUM(E72:E73)</f>
        <v>200</v>
      </c>
      <c r="F74" s="219">
        <f>SUM(F72:F73)</f>
        <v>150</v>
      </c>
      <c r="G74" s="221"/>
      <c r="H74" s="221">
        <f>SUM(H72:H73)</f>
        <v>3350</v>
      </c>
      <c r="I74" s="221">
        <f>SUM(D74:G74)</f>
        <v>3350</v>
      </c>
      <c r="J74" s="103"/>
    </row>
    <row r="75" spans="1:10" ht="18" thickBot="1">
      <c r="A75" s="73"/>
      <c r="B75" s="74" t="s">
        <v>26</v>
      </c>
      <c r="C75" s="172">
        <f>SUM(C13+C19+C28+C42+C45+C46+C52+C54+C57+C59+C65+C69+C74)</f>
        <v>1252</v>
      </c>
      <c r="D75" s="105"/>
      <c r="E75" s="105">
        <f>SUM(E13+E19+E28+E42+E45+E52+E54+E57+E59+E65+E69+E74)</f>
        <v>1600</v>
      </c>
      <c r="F75" s="106"/>
      <c r="G75" s="35"/>
      <c r="H75" s="35">
        <f>SUM(D70+D74+E75+F70+F74+G70)</f>
        <v>65800</v>
      </c>
      <c r="I75" s="35">
        <f>SUM(I13+I19+I43+I55+I57+I59+I65+I69+I74)</f>
        <v>65800</v>
      </c>
    </row>
    <row r="76" spans="1:10" ht="35" customHeight="1" thickBot="1">
      <c r="A76" s="281" t="s">
        <v>27</v>
      </c>
      <c r="B76" s="282"/>
      <c r="C76" s="118" t="s">
        <v>3</v>
      </c>
      <c r="D76" s="75" t="s">
        <v>28</v>
      </c>
      <c r="E76" s="75" t="s">
        <v>5</v>
      </c>
      <c r="F76" s="76" t="s">
        <v>29</v>
      </c>
      <c r="G76" s="76" t="s">
        <v>30</v>
      </c>
      <c r="H76" s="76" t="s">
        <v>31</v>
      </c>
      <c r="I76" s="5"/>
    </row>
    <row r="77" spans="1:10" ht="16" customHeight="1">
      <c r="A77" s="279" t="s">
        <v>121</v>
      </c>
      <c r="B77" s="280"/>
      <c r="C77" s="150">
        <v>30</v>
      </c>
      <c r="D77" s="222"/>
      <c r="E77" s="223">
        <v>1000</v>
      </c>
      <c r="F77" s="222"/>
      <c r="G77" s="222"/>
      <c r="H77" s="222"/>
      <c r="I77" s="224"/>
    </row>
    <row r="78" spans="1:10">
      <c r="A78" s="123" t="s">
        <v>32</v>
      </c>
      <c r="B78" s="70"/>
      <c r="C78" s="151">
        <v>30</v>
      </c>
      <c r="D78" s="126"/>
      <c r="E78" s="126">
        <v>1500</v>
      </c>
      <c r="F78" s="126"/>
      <c r="G78" s="126"/>
      <c r="H78" s="126"/>
      <c r="I78" s="126"/>
    </row>
    <row r="79" spans="1:10">
      <c r="A79" s="123" t="s">
        <v>33</v>
      </c>
      <c r="B79" s="70"/>
      <c r="C79" s="151"/>
      <c r="D79" s="126"/>
      <c r="E79" s="126"/>
      <c r="F79" s="126">
        <v>100</v>
      </c>
      <c r="G79" s="126"/>
      <c r="H79" s="126"/>
      <c r="I79" s="126"/>
    </row>
    <row r="80" spans="1:10">
      <c r="A80" s="123" t="s">
        <v>127</v>
      </c>
      <c r="B80" s="70"/>
      <c r="C80" s="151"/>
      <c r="D80" s="126"/>
      <c r="E80" s="126"/>
      <c r="F80" s="126"/>
      <c r="G80" s="126">
        <v>200</v>
      </c>
      <c r="H80" s="126"/>
      <c r="I80" s="129"/>
    </row>
    <row r="81" spans="1:12">
      <c r="A81" s="225" t="s">
        <v>128</v>
      </c>
      <c r="B81" s="226"/>
      <c r="C81" s="151"/>
      <c r="D81" s="227"/>
      <c r="E81" s="227"/>
      <c r="F81" s="227"/>
      <c r="G81" s="227">
        <v>400</v>
      </c>
      <c r="H81" s="227"/>
      <c r="I81" s="228"/>
    </row>
    <row r="82" spans="1:12">
      <c r="A82" s="123" t="s">
        <v>122</v>
      </c>
      <c r="B82" s="70"/>
      <c r="C82" s="151"/>
      <c r="D82" s="126"/>
      <c r="E82" s="126"/>
      <c r="F82" s="126"/>
      <c r="G82" s="128"/>
      <c r="H82" s="126">
        <v>400</v>
      </c>
      <c r="I82" s="126"/>
    </row>
    <row r="83" spans="1:12">
      <c r="A83" s="225" t="s">
        <v>123</v>
      </c>
      <c r="B83" s="226"/>
      <c r="C83" s="151"/>
      <c r="D83" s="227"/>
      <c r="E83" s="227"/>
      <c r="F83" s="227"/>
      <c r="G83" s="229"/>
      <c r="H83" s="227">
        <v>200</v>
      </c>
      <c r="I83" s="227"/>
    </row>
    <row r="84" spans="1:12">
      <c r="A84" s="123" t="s">
        <v>34</v>
      </c>
      <c r="B84" s="70"/>
      <c r="C84" s="151"/>
      <c r="D84" s="126">
        <v>1100</v>
      </c>
      <c r="E84" s="126"/>
      <c r="F84" s="126"/>
      <c r="G84" s="128"/>
      <c r="H84" s="126">
        <v>500</v>
      </c>
      <c r="I84" s="126"/>
    </row>
    <row r="85" spans="1:12">
      <c r="A85" s="123" t="s">
        <v>35</v>
      </c>
      <c r="B85" s="70"/>
      <c r="C85" s="151">
        <v>500</v>
      </c>
      <c r="D85" s="126"/>
      <c r="E85" s="126"/>
      <c r="F85" s="126"/>
      <c r="G85" s="126"/>
      <c r="H85" s="126">
        <v>0</v>
      </c>
      <c r="I85" s="126"/>
    </row>
    <row r="86" spans="1:12" ht="16" thickBot="1">
      <c r="A86" s="124" t="s">
        <v>36</v>
      </c>
      <c r="B86" s="125"/>
      <c r="C86" s="152"/>
      <c r="D86" s="127"/>
      <c r="E86" s="127"/>
      <c r="F86" s="127"/>
      <c r="G86" s="127"/>
      <c r="H86" s="127">
        <v>0</v>
      </c>
      <c r="I86" s="130">
        <v>0</v>
      </c>
    </row>
    <row r="87" spans="1:12" ht="30" customHeight="1" thickBot="1">
      <c r="A87" s="159" t="s">
        <v>37</v>
      </c>
      <c r="B87" s="160"/>
      <c r="C87" s="161">
        <f>SUM(C77:C86)</f>
        <v>560</v>
      </c>
      <c r="D87" s="162">
        <v>1100</v>
      </c>
      <c r="E87" s="162">
        <f>SUM(E77:E86)</f>
        <v>2500</v>
      </c>
      <c r="F87" s="162">
        <f>SUM(F79:F85)</f>
        <v>100</v>
      </c>
      <c r="G87" s="162">
        <f>SUM(G78:G84)</f>
        <v>600</v>
      </c>
      <c r="H87" s="162">
        <f>SUM(H78:H85)</f>
        <v>1100</v>
      </c>
      <c r="I87" s="163">
        <f>SUM(D87+E87+F87+G87+H87+I86)</f>
        <v>5400</v>
      </c>
    </row>
    <row r="88" spans="1:12" ht="30" customHeight="1" thickTop="1" thickBot="1">
      <c r="A88" s="164" t="s">
        <v>38</v>
      </c>
      <c r="B88" s="165"/>
      <c r="C88" s="166">
        <f>SUM(C75+C87)</f>
        <v>1812</v>
      </c>
      <c r="D88" s="167">
        <f>SUM(D75+D87)</f>
        <v>1100</v>
      </c>
      <c r="E88" s="167">
        <f>SUM(E75+E87)</f>
        <v>4100</v>
      </c>
      <c r="F88" s="167"/>
      <c r="G88" s="167"/>
      <c r="H88" s="167"/>
      <c r="I88" s="168">
        <f>SUM(I75+I87)</f>
        <v>71200</v>
      </c>
      <c r="J88" s="95"/>
      <c r="L88" s="95"/>
    </row>
    <row r="89" spans="1:12" ht="35" customHeight="1" thickTop="1" thickBot="1">
      <c r="A89" s="283" t="s">
        <v>39</v>
      </c>
      <c r="B89" s="284"/>
      <c r="C89" s="28"/>
      <c r="D89" s="30"/>
      <c r="E89" s="30"/>
      <c r="F89" s="30"/>
      <c r="G89" s="30"/>
      <c r="H89" s="30"/>
      <c r="I89" s="131">
        <v>0</v>
      </c>
    </row>
    <row r="90" spans="1:12" ht="16" thickBot="1">
      <c r="A90" s="285" t="s">
        <v>40</v>
      </c>
      <c r="B90" s="286"/>
      <c r="C90" s="77"/>
      <c r="D90" s="60" t="s">
        <v>41</v>
      </c>
      <c r="E90" s="9"/>
      <c r="F90" s="9"/>
      <c r="G90" s="78"/>
      <c r="H90" s="79"/>
      <c r="I90" s="80">
        <v>71220</v>
      </c>
    </row>
    <row r="91" spans="1:12" ht="16" thickBot="1">
      <c r="A91" s="287"/>
      <c r="B91" s="288"/>
      <c r="C91" s="17"/>
      <c r="D91" s="57" t="s">
        <v>42</v>
      </c>
      <c r="E91" s="6"/>
      <c r="F91" s="6"/>
      <c r="G91" s="81"/>
      <c r="H91" s="82" t="s">
        <v>130</v>
      </c>
      <c r="I91" s="158">
        <v>54960</v>
      </c>
    </row>
    <row r="92" spans="1:12" ht="16" thickBot="1">
      <c r="A92" s="287"/>
      <c r="B92" s="288"/>
      <c r="C92" s="64" t="s">
        <v>43</v>
      </c>
      <c r="D92" s="60"/>
      <c r="E92" s="9"/>
      <c r="F92" s="9"/>
      <c r="G92" s="78"/>
      <c r="H92" s="83"/>
      <c r="I92" s="84">
        <f>SUM(I90:I91)</f>
        <v>126180</v>
      </c>
      <c r="K92" s="231"/>
    </row>
    <row r="93" spans="1:12" ht="16" thickBot="1">
      <c r="A93" s="289"/>
      <c r="B93" s="290"/>
      <c r="C93" s="62"/>
      <c r="D93" s="85" t="s">
        <v>44</v>
      </c>
      <c r="E93" s="63"/>
      <c r="F93" s="63"/>
      <c r="G93" s="86"/>
      <c r="H93" s="32">
        <v>53655</v>
      </c>
      <c r="I93" s="87"/>
    </row>
    <row r="94" spans="1:12" ht="35" customHeight="1" thickBot="1">
      <c r="A94" s="7" t="s">
        <v>45</v>
      </c>
      <c r="B94" s="9"/>
      <c r="C94" s="9"/>
      <c r="D94" s="60"/>
      <c r="E94" s="9"/>
      <c r="F94" s="9"/>
      <c r="G94" s="78"/>
      <c r="H94" s="78"/>
      <c r="I94" s="10"/>
    </row>
    <row r="95" spans="1:12" ht="16" thickBot="1">
      <c r="A95" s="24"/>
      <c r="B95" s="20"/>
      <c r="C95" s="20"/>
      <c r="D95" s="20"/>
      <c r="E95" s="20"/>
      <c r="F95" s="20"/>
      <c r="G95" s="20"/>
      <c r="H95" s="20"/>
      <c r="I95" s="25"/>
    </row>
    <row r="96" spans="1:12" ht="24" thickBot="1">
      <c r="A96" s="1" t="s">
        <v>0</v>
      </c>
      <c r="B96" s="2"/>
      <c r="C96" s="2"/>
      <c r="D96" s="2"/>
      <c r="E96" s="2"/>
      <c r="F96" s="2"/>
      <c r="G96" s="2"/>
      <c r="H96" s="2"/>
      <c r="I96" s="3"/>
    </row>
    <row r="97" spans="1:11" ht="19" thickBot="1">
      <c r="A97" s="88" t="s">
        <v>137</v>
      </c>
      <c r="B97" s="20"/>
      <c r="C97" s="20"/>
      <c r="D97" s="20"/>
      <c r="E97" s="20"/>
      <c r="F97" s="20"/>
      <c r="G97" s="20"/>
      <c r="H97" s="20"/>
      <c r="I97" s="25"/>
    </row>
    <row r="98" spans="1:11" ht="20" customHeight="1" thickBot="1">
      <c r="A98" s="77" t="s">
        <v>46</v>
      </c>
      <c r="B98" s="10"/>
      <c r="C98" s="263">
        <v>5100</v>
      </c>
      <c r="D98" s="291"/>
      <c r="E98" s="17" t="s">
        <v>47</v>
      </c>
      <c r="F98" s="6"/>
      <c r="G98" s="6"/>
      <c r="H98" s="6"/>
      <c r="I98" s="61"/>
      <c r="K98" s="175"/>
    </row>
    <row r="99" spans="1:11" ht="20" customHeight="1" thickBot="1">
      <c r="A99" s="77" t="s">
        <v>48</v>
      </c>
      <c r="B99" s="10"/>
      <c r="C99" s="263">
        <v>3610</v>
      </c>
      <c r="D99" s="291"/>
      <c r="E99" s="187" t="s">
        <v>133</v>
      </c>
      <c r="F99" s="20"/>
      <c r="G99" s="20"/>
      <c r="H99" s="20"/>
      <c r="I99" s="25"/>
    </row>
    <row r="100" spans="1:11" ht="20" customHeight="1" thickBot="1">
      <c r="A100" s="77" t="s">
        <v>49</v>
      </c>
      <c r="B100" s="10"/>
      <c r="C100" s="263">
        <v>1500</v>
      </c>
      <c r="D100" s="291"/>
      <c r="E100" s="24" t="s">
        <v>129</v>
      </c>
      <c r="F100" s="20"/>
      <c r="G100" s="20"/>
      <c r="H100" s="20"/>
      <c r="I100" s="25"/>
    </row>
    <row r="101" spans="1:11" ht="20" customHeight="1" thickBot="1">
      <c r="A101" s="195" t="s">
        <v>49</v>
      </c>
      <c r="B101" s="196"/>
      <c r="C101" s="257">
        <v>1800</v>
      </c>
      <c r="D101" s="258"/>
      <c r="E101" s="187" t="s">
        <v>124</v>
      </c>
      <c r="F101" s="180"/>
      <c r="G101" s="180"/>
      <c r="H101" s="180"/>
      <c r="I101" s="194"/>
    </row>
    <row r="102" spans="1:11" ht="20" customHeight="1" thickBot="1">
      <c r="A102" s="77" t="s">
        <v>50</v>
      </c>
      <c r="B102" s="10"/>
      <c r="C102" s="259">
        <v>650</v>
      </c>
      <c r="D102" s="260"/>
      <c r="E102" s="24" t="s">
        <v>129</v>
      </c>
      <c r="F102" s="20"/>
      <c r="G102" s="20"/>
      <c r="H102" s="20"/>
      <c r="I102" s="25"/>
    </row>
    <row r="103" spans="1:11" ht="35" customHeight="1" thickBot="1">
      <c r="A103" s="235" t="s">
        <v>138</v>
      </c>
      <c r="B103" s="236"/>
      <c r="C103" s="261">
        <v>2400</v>
      </c>
      <c r="D103" s="262"/>
      <c r="E103" s="187" t="s">
        <v>125</v>
      </c>
      <c r="F103" s="180"/>
      <c r="G103" s="180"/>
      <c r="H103" s="180"/>
      <c r="I103" s="194"/>
    </row>
    <row r="104" spans="1:11" ht="20" customHeight="1" thickBot="1">
      <c r="A104" s="195" t="s">
        <v>126</v>
      </c>
      <c r="B104" s="230"/>
      <c r="C104" s="269">
        <v>1310</v>
      </c>
      <c r="D104" s="270"/>
      <c r="E104" s="187"/>
      <c r="F104" s="180"/>
      <c r="G104" s="180"/>
      <c r="H104" s="180"/>
      <c r="I104" s="194"/>
    </row>
    <row r="105" spans="1:11" ht="20" customHeight="1" thickBot="1">
      <c r="A105" s="77" t="s">
        <v>51</v>
      </c>
      <c r="B105" s="9"/>
      <c r="C105" s="263">
        <v>1100</v>
      </c>
      <c r="D105" s="264"/>
      <c r="E105" s="24"/>
      <c r="F105" s="20"/>
      <c r="G105" s="20"/>
      <c r="H105" s="20"/>
      <c r="I105" s="25"/>
    </row>
    <row r="106" spans="1:11" ht="20" customHeight="1" thickBot="1">
      <c r="A106" s="77" t="s">
        <v>52</v>
      </c>
      <c r="B106" s="10"/>
      <c r="C106" s="265">
        <v>53655</v>
      </c>
      <c r="D106" s="266"/>
      <c r="E106" s="187" t="s">
        <v>135</v>
      </c>
      <c r="F106" s="20"/>
      <c r="G106" s="20"/>
      <c r="H106" s="20"/>
      <c r="I106" s="25"/>
    </row>
    <row r="107" spans="1:11" ht="20" customHeight="1" thickBot="1">
      <c r="A107" s="77" t="s">
        <v>53</v>
      </c>
      <c r="B107" s="10"/>
      <c r="C107" s="267">
        <v>54960</v>
      </c>
      <c r="D107" s="268"/>
      <c r="E107" s="187" t="s">
        <v>134</v>
      </c>
      <c r="F107" s="20"/>
      <c r="G107" s="20"/>
      <c r="H107" s="20"/>
      <c r="I107" s="25"/>
    </row>
    <row r="108" spans="1:11" ht="20" customHeight="1" thickBot="1">
      <c r="A108" s="77" t="s">
        <v>54</v>
      </c>
      <c r="B108" s="10"/>
      <c r="C108" s="243">
        <v>95</v>
      </c>
      <c r="D108" s="244"/>
      <c r="E108" s="24"/>
      <c r="F108" s="20"/>
      <c r="G108" s="20"/>
      <c r="H108" s="20"/>
      <c r="I108" s="25"/>
    </row>
    <row r="109" spans="1:11" ht="30" customHeight="1" thickBot="1">
      <c r="A109" s="89" t="s">
        <v>55</v>
      </c>
      <c r="B109" s="10"/>
      <c r="C109" s="245">
        <f>SUM(C98:D108)</f>
        <v>126180</v>
      </c>
      <c r="D109" s="246"/>
      <c r="E109" s="62"/>
      <c r="F109" s="63"/>
      <c r="G109" s="63"/>
      <c r="H109" s="63"/>
      <c r="I109" s="90"/>
    </row>
    <row r="111" spans="1:11">
      <c r="C111" s="95"/>
    </row>
  </sheetData>
  <mergeCells count="37">
    <mergeCell ref="C104:D104"/>
    <mergeCell ref="A69:B69"/>
    <mergeCell ref="A71:B71"/>
    <mergeCell ref="A74:B74"/>
    <mergeCell ref="A73:B73"/>
    <mergeCell ref="A72:B72"/>
    <mergeCell ref="A77:B77"/>
    <mergeCell ref="A76:B76"/>
    <mergeCell ref="A89:B89"/>
    <mergeCell ref="A90:B93"/>
    <mergeCell ref="C98:D98"/>
    <mergeCell ref="C99:D99"/>
    <mergeCell ref="C100:D100"/>
    <mergeCell ref="C108:D108"/>
    <mergeCell ref="C109:D109"/>
    <mergeCell ref="A60:B60"/>
    <mergeCell ref="A59:B59"/>
    <mergeCell ref="A61:B61"/>
    <mergeCell ref="A62:B62"/>
    <mergeCell ref="A63:B63"/>
    <mergeCell ref="A64:B64"/>
    <mergeCell ref="A67:B67"/>
    <mergeCell ref="A68:B68"/>
    <mergeCell ref="C101:D101"/>
    <mergeCell ref="C102:D102"/>
    <mergeCell ref="C103:D103"/>
    <mergeCell ref="C105:D105"/>
    <mergeCell ref="C106:D106"/>
    <mergeCell ref="C107:D107"/>
    <mergeCell ref="A58:B58"/>
    <mergeCell ref="A103:B103"/>
    <mergeCell ref="A4:B4"/>
    <mergeCell ref="A14:B14"/>
    <mergeCell ref="A20:B20"/>
    <mergeCell ref="A44:B44"/>
    <mergeCell ref="A56:B56"/>
    <mergeCell ref="A66:B66"/>
  </mergeCells>
  <phoneticPr fontId="21" type="noConversion"/>
  <pageMargins left="0.75" right="0.75" top="1" bottom="1" header="0.5" footer="0.5"/>
  <pageSetup paperSize="9" scale="92" orientation="landscape" horizontalDpi="4294967292" verticalDpi="4294967292"/>
  <rowBreaks count="5" manualBreakCount="5">
    <brk id="19" max="16383" man="1"/>
    <brk id="45" max="16383" man="1"/>
    <brk id="65" max="16383" man="1"/>
    <brk id="87" max="16383" man="1"/>
    <brk id="109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 WIECZOREK</dc:creator>
  <cp:lastModifiedBy>Marie-Hélène WIECZOREK</cp:lastModifiedBy>
  <cp:lastPrinted>2014-06-15T21:52:51Z</cp:lastPrinted>
  <dcterms:created xsi:type="dcterms:W3CDTF">2014-01-27T14:14:59Z</dcterms:created>
  <dcterms:modified xsi:type="dcterms:W3CDTF">2014-06-15T22:00:59Z</dcterms:modified>
</cp:coreProperties>
</file>